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U\Desktop\"/>
    </mc:Choice>
  </mc:AlternateContent>
  <xr:revisionPtr revIDLastSave="0" documentId="13_ncr:1_{1F2CC1B7-166C-4429-A07F-17B8E399367C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definedNames>
    <definedName name="_xlnm._FilterDatabase" localSheetId="0" hidden="1">Sayfa1!$A$4:$Q$112</definedName>
    <definedName name="_xlnm.Print_Area" localSheetId="0">Sayfa1!$A$2:$Q$112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4" i="1" l="1"/>
  <c r="G34" i="1"/>
  <c r="F34" i="1"/>
  <c r="K25" i="1" l="1"/>
  <c r="F25" i="1"/>
  <c r="G25" i="1" s="1"/>
  <c r="P108" i="1" l="1"/>
  <c r="P111" i="1"/>
  <c r="P110" i="1"/>
  <c r="P42" i="1" l="1"/>
  <c r="K104" i="1"/>
  <c r="F104" i="1"/>
  <c r="G104" i="1" s="1"/>
  <c r="K113" i="1" l="1"/>
  <c r="F113" i="1"/>
  <c r="G113" i="1" s="1"/>
  <c r="K114" i="1"/>
  <c r="F114" i="1"/>
  <c r="G114" i="1" s="1"/>
  <c r="K116" i="1"/>
  <c r="F116" i="1"/>
  <c r="G116" i="1" s="1"/>
  <c r="K102" i="1"/>
  <c r="F102" i="1"/>
  <c r="G102" i="1" s="1"/>
  <c r="K101" i="1"/>
  <c r="F101" i="1"/>
  <c r="G101" i="1" s="1"/>
  <c r="K100" i="1"/>
  <c r="F100" i="1"/>
  <c r="G100" i="1" s="1"/>
  <c r="K99" i="1"/>
  <c r="F99" i="1"/>
  <c r="G99" i="1" s="1"/>
  <c r="K97" i="1"/>
  <c r="F97" i="1"/>
  <c r="G97" i="1" s="1"/>
  <c r="K95" i="1"/>
  <c r="F95" i="1"/>
  <c r="G95" i="1" s="1"/>
  <c r="K93" i="1"/>
  <c r="F93" i="1"/>
  <c r="G93" i="1" s="1"/>
  <c r="K92" i="1"/>
  <c r="F92" i="1"/>
  <c r="G92" i="1" s="1"/>
  <c r="K91" i="1"/>
  <c r="F91" i="1"/>
  <c r="G91" i="1" s="1"/>
  <c r="K90" i="1"/>
  <c r="F90" i="1"/>
  <c r="G90" i="1" s="1"/>
  <c r="J88" i="1"/>
  <c r="K88" i="1" s="1"/>
  <c r="F88" i="1"/>
  <c r="G88" i="1" s="1"/>
  <c r="K86" i="1"/>
  <c r="F86" i="1"/>
  <c r="G86" i="1" s="1"/>
  <c r="K80" i="1"/>
  <c r="F80" i="1"/>
  <c r="G80" i="1" s="1"/>
  <c r="J78" i="1"/>
  <c r="K78" i="1" s="1"/>
  <c r="F78" i="1"/>
  <c r="G78" i="1" s="1"/>
  <c r="K82" i="1"/>
  <c r="F82" i="1"/>
  <c r="G82" i="1" s="1"/>
  <c r="K76" i="1"/>
  <c r="F76" i="1"/>
  <c r="G76" i="1" s="1"/>
  <c r="K84" i="1"/>
  <c r="F84" i="1"/>
  <c r="G84" i="1" s="1"/>
  <c r="K69" i="1"/>
  <c r="F69" i="1"/>
  <c r="G69" i="1" s="1"/>
  <c r="J73" i="1"/>
  <c r="K73" i="1" s="1"/>
  <c r="F73" i="1"/>
  <c r="G73" i="1" s="1"/>
  <c r="J72" i="1"/>
  <c r="K72" i="1" s="1"/>
  <c r="F72" i="1"/>
  <c r="G72" i="1" s="1"/>
  <c r="K74" i="1"/>
  <c r="F74" i="1"/>
  <c r="G74" i="1" s="1"/>
  <c r="K79" i="1"/>
  <c r="F79" i="1"/>
  <c r="G79" i="1" s="1"/>
  <c r="K77" i="1"/>
  <c r="F77" i="1"/>
  <c r="G77" i="1" s="1"/>
  <c r="K83" i="1"/>
  <c r="F83" i="1"/>
  <c r="G83" i="1" s="1"/>
  <c r="J75" i="1"/>
  <c r="K75" i="1" s="1"/>
  <c r="F75" i="1"/>
  <c r="G75" i="1" s="1"/>
  <c r="K70" i="1"/>
  <c r="F70" i="1"/>
  <c r="G70" i="1" s="1"/>
  <c r="K68" i="1"/>
  <c r="F68" i="1"/>
  <c r="G68" i="1" s="1"/>
  <c r="K66" i="1"/>
  <c r="F66" i="1"/>
  <c r="G66" i="1" s="1"/>
  <c r="K67" i="1"/>
  <c r="F67" i="1"/>
  <c r="G67" i="1" s="1"/>
  <c r="K64" i="1"/>
  <c r="F64" i="1"/>
  <c r="G64" i="1" s="1"/>
  <c r="K63" i="1"/>
  <c r="F63" i="1"/>
  <c r="G63" i="1" s="1"/>
  <c r="K61" i="1"/>
  <c r="F61" i="1"/>
  <c r="G61" i="1" s="1"/>
  <c r="J60" i="1"/>
  <c r="K60" i="1" s="1"/>
  <c r="F60" i="1"/>
  <c r="G60" i="1" s="1"/>
  <c r="K58" i="1"/>
  <c r="F58" i="1"/>
  <c r="G58" i="1" s="1"/>
  <c r="K56" i="1"/>
  <c r="F56" i="1"/>
  <c r="G56" i="1" s="1"/>
  <c r="K54" i="1"/>
  <c r="F54" i="1"/>
  <c r="G54" i="1" s="1"/>
  <c r="K53" i="1"/>
  <c r="F53" i="1"/>
  <c r="G53" i="1" s="1"/>
  <c r="K52" i="1"/>
  <c r="F52" i="1"/>
  <c r="G52" i="1" s="1"/>
  <c r="J50" i="1"/>
  <c r="K50" i="1" s="1"/>
  <c r="F50" i="1"/>
  <c r="G50" i="1" s="1"/>
  <c r="K47" i="1"/>
  <c r="F47" i="1"/>
  <c r="G47" i="1" s="1"/>
  <c r="K46" i="1"/>
  <c r="F46" i="1"/>
  <c r="G46" i="1" s="1"/>
  <c r="K48" i="1"/>
  <c r="F48" i="1"/>
  <c r="G48" i="1" s="1"/>
  <c r="K45" i="1"/>
  <c r="F45" i="1"/>
  <c r="G45" i="1" s="1"/>
  <c r="K43" i="1"/>
  <c r="F43" i="1"/>
  <c r="G43" i="1" s="1"/>
  <c r="K41" i="1"/>
  <c r="F41" i="1"/>
  <c r="G41" i="1" s="1"/>
  <c r="K40" i="1"/>
  <c r="F40" i="1"/>
  <c r="G40" i="1" s="1"/>
  <c r="K39" i="1"/>
  <c r="F39" i="1"/>
  <c r="G39" i="1" s="1"/>
  <c r="K37" i="1"/>
  <c r="F37" i="1"/>
  <c r="G37" i="1" s="1"/>
  <c r="K35" i="1"/>
  <c r="F35" i="1"/>
  <c r="G35" i="1" s="1"/>
  <c r="K33" i="1"/>
  <c r="F33" i="1"/>
  <c r="G33" i="1" s="1"/>
  <c r="K31" i="1"/>
  <c r="F31" i="1"/>
  <c r="G31" i="1" s="1"/>
  <c r="K29" i="1"/>
  <c r="F29" i="1"/>
  <c r="G29" i="1" s="1"/>
  <c r="K28" i="1"/>
  <c r="F28" i="1"/>
  <c r="G28" i="1" s="1"/>
  <c r="K24" i="1"/>
  <c r="F24" i="1"/>
  <c r="G24" i="1" s="1"/>
  <c r="K26" i="1"/>
  <c r="F26" i="1"/>
  <c r="G26" i="1" s="1"/>
  <c r="K21" i="1"/>
  <c r="F21" i="1"/>
  <c r="G21" i="1" s="1"/>
  <c r="F22" i="1"/>
  <c r="G22" i="1" s="1"/>
  <c r="K22" i="1"/>
  <c r="K19" i="1"/>
  <c r="F19" i="1"/>
  <c r="G19" i="1" s="1"/>
  <c r="K18" i="1"/>
  <c r="F18" i="1"/>
  <c r="G18" i="1" s="1"/>
  <c r="K16" i="1"/>
  <c r="F16" i="1"/>
  <c r="G16" i="1" s="1"/>
  <c r="J15" i="1"/>
  <c r="K15" i="1" s="1"/>
  <c r="F15" i="1"/>
  <c r="G15" i="1" s="1"/>
  <c r="K14" i="1"/>
  <c r="F14" i="1"/>
  <c r="G14" i="1" s="1"/>
  <c r="K13" i="1"/>
  <c r="F13" i="1"/>
  <c r="G13" i="1" s="1"/>
  <c r="K12" i="1"/>
  <c r="F12" i="1"/>
  <c r="G12" i="1" s="1"/>
  <c r="K10" i="1"/>
  <c r="F10" i="1"/>
  <c r="G10" i="1" s="1"/>
  <c r="K9" i="1"/>
  <c r="F9" i="1"/>
  <c r="G9" i="1" s="1"/>
  <c r="K8" i="1"/>
  <c r="F8" i="1"/>
  <c r="G8" i="1" s="1"/>
  <c r="K7" i="1"/>
  <c r="F7" i="1"/>
  <c r="G7" i="1" s="1"/>
  <c r="K6" i="1"/>
  <c r="F6" i="1"/>
  <c r="G6" i="1" s="1"/>
  <c r="P22" i="1" l="1"/>
  <c r="P67" i="1"/>
  <c r="P66" i="1"/>
  <c r="P68" i="1"/>
  <c r="P70" i="1"/>
  <c r="P82" i="1"/>
  <c r="P78" i="1"/>
  <c r="P90" i="1"/>
  <c r="P91" i="1"/>
  <c r="P92" i="1"/>
  <c r="P93" i="1"/>
  <c r="P99" i="1"/>
  <c r="P100" i="1"/>
  <c r="P101" i="1"/>
  <c r="P116" i="1"/>
  <c r="P114" i="1"/>
  <c r="P40" i="1"/>
  <c r="P41" i="1"/>
  <c r="P43" i="1"/>
  <c r="P46" i="1"/>
  <c r="P47" i="1"/>
  <c r="P88" i="1"/>
  <c r="P74" i="1"/>
  <c r="P73" i="1"/>
  <c r="P76" i="1"/>
  <c r="P80" i="1"/>
  <c r="P69" i="1"/>
  <c r="P45" i="1"/>
  <c r="F119" i="1"/>
  <c r="F106" i="1"/>
  <c r="F110" i="1"/>
  <c r="F111" i="1"/>
  <c r="F108" i="1"/>
  <c r="K119" i="1"/>
  <c r="P119" i="1" s="1"/>
  <c r="K118" i="1"/>
  <c r="P118" i="1" s="1"/>
  <c r="K81" i="1"/>
  <c r="P81" i="1" s="1"/>
  <c r="K71" i="1"/>
  <c r="P71" i="1" s="1"/>
  <c r="K106" i="1" l="1"/>
  <c r="P106" i="1" s="1"/>
</calcChain>
</file>

<file path=xl/sharedStrings.xml><?xml version="1.0" encoding="utf-8"?>
<sst xmlns="http://schemas.openxmlformats.org/spreadsheetml/2006/main" count="633" uniqueCount="204">
  <si>
    <t xml:space="preserve">No </t>
  </si>
  <si>
    <t>C.G.P.A. % 50</t>
  </si>
  <si>
    <t>G.G.P.A.</t>
  </si>
  <si>
    <t>2017-2018 AKADEMİK YILI GÜZ DÖNEMİ ERASMUS+ ÖĞRENİM HAREKETLİLİĞİ BAŞVURULARI</t>
  </si>
  <si>
    <t>C.G.P.A. 
100 SYSTEM</t>
  </si>
  <si>
    <t>Int. Relations</t>
  </si>
  <si>
    <t>Psychology-ING</t>
  </si>
  <si>
    <t>Management</t>
  </si>
  <si>
    <t>Man. Info. Syst.</t>
  </si>
  <si>
    <t>Mechanical Eng.</t>
  </si>
  <si>
    <t>Computer Eng.</t>
  </si>
  <si>
    <t>Law</t>
  </si>
  <si>
    <t>Finance</t>
  </si>
  <si>
    <t>Civil Eng.</t>
  </si>
  <si>
    <t>Pol.Sci. Pub. Adm.</t>
  </si>
  <si>
    <t>Int'l Trade &amp; Man.</t>
  </si>
  <si>
    <t>Banking &amp; Finance</t>
  </si>
  <si>
    <t>Electric-Elec. Eng.</t>
  </si>
  <si>
    <t>MEDICINE (ENG)</t>
  </si>
  <si>
    <t>Mehmet Anıl TAŞTEPE</t>
  </si>
  <si>
    <t>Betül ÖZDEMİR</t>
  </si>
  <si>
    <t>Nisanur KOÇ</t>
  </si>
  <si>
    <t>Miraç KULAKLI</t>
  </si>
  <si>
    <t>Nimet BAYAT</t>
  </si>
  <si>
    <t>Sonay KAYA</t>
  </si>
  <si>
    <t>Osman DEMİRGÜL</t>
  </si>
  <si>
    <t>Elif Beyza Ademoğlu</t>
  </si>
  <si>
    <t>Merve KOZAN</t>
  </si>
  <si>
    <t>İremnur AKÇAKOCA</t>
  </si>
  <si>
    <t>Musa Kaan DENİZ</t>
  </si>
  <si>
    <t>Ayşe ÇİNTİMUR</t>
  </si>
  <si>
    <t>Ali Yasir YILMAZ</t>
  </si>
  <si>
    <t>İsmail DEMİRCİ</t>
  </si>
  <si>
    <t>Sema Nur ERGİN</t>
  </si>
  <si>
    <t>Rumeysa YAZAR</t>
  </si>
  <si>
    <t>Yavuz Selim SEMERCİOĞLU</t>
  </si>
  <si>
    <t>Abdulmalek MATTASH</t>
  </si>
  <si>
    <t>Müzeyyen Beyza TİMUR</t>
  </si>
  <si>
    <t>Elif EMRE</t>
  </si>
  <si>
    <t>Enes KARACAN</t>
  </si>
  <si>
    <t>Esra ÖZTÜRK</t>
  </si>
  <si>
    <t>Beyza Nur AĞCA</t>
  </si>
  <si>
    <t>Abdullah Enes ÜNAL</t>
  </si>
  <si>
    <t>Ahmed Hussein Ahmed Al-hadaa</t>
  </si>
  <si>
    <t>Mohammad Jawad MUDABER</t>
  </si>
  <si>
    <t>Büşra AKKAYA</t>
  </si>
  <si>
    <t>Nihan KOÇAK</t>
  </si>
  <si>
    <t>Abdulgani KAHLAVİ</t>
  </si>
  <si>
    <t>Safiye Beyza GÜNER</t>
  </si>
  <si>
    <t>Ecem Nihan GÖNEN</t>
  </si>
  <si>
    <t>Mustafa ÖZCAN</t>
  </si>
  <si>
    <t>İpek Betül ALDEMİR TOPRAK</t>
  </si>
  <si>
    <t>Aynur ARAR</t>
  </si>
  <si>
    <t>Gönül YÜCEL</t>
  </si>
  <si>
    <t>Cansu ŞAHİN</t>
  </si>
  <si>
    <t>Furkan BORAN</t>
  </si>
  <si>
    <t>Sedef KILINÇARSLAN</t>
  </si>
  <si>
    <t>Gamze YILMAZ</t>
  </si>
  <si>
    <t>Mubarak Mohamed Jes</t>
  </si>
  <si>
    <t>Ahmet KURT</t>
  </si>
  <si>
    <t>Kübra SÜTÇÜ</t>
  </si>
  <si>
    <t>Aysu KARAARSLAN</t>
  </si>
  <si>
    <t>Merve BAYRAKTAR</t>
  </si>
  <si>
    <t>Refika ERSOY</t>
  </si>
  <si>
    <t>Koray TEKİN</t>
  </si>
  <si>
    <t>Gamze COŞKUN</t>
  </si>
  <si>
    <t>Merve YAMPAL</t>
  </si>
  <si>
    <t>Safiye ERGUN</t>
  </si>
  <si>
    <t>Şule TARLACI</t>
  </si>
  <si>
    <t>Kübra ERTÜRK</t>
  </si>
  <si>
    <t>Eray ERTÜRK</t>
  </si>
  <si>
    <t>Esma Nur DURAN</t>
  </si>
  <si>
    <t>SLOVENYA</t>
  </si>
  <si>
    <t>Muhammet Emre AVCI</t>
  </si>
  <si>
    <t>Sipan CİZRELİ</t>
  </si>
  <si>
    <t>Fevzi KARAKAYA</t>
  </si>
  <si>
    <t>Kemalettin Ahmet AKSOY</t>
  </si>
  <si>
    <t>Mustafa Ozan ALTUN</t>
  </si>
  <si>
    <t xml:space="preserve">Elif Zühre YILMAZ </t>
  </si>
  <si>
    <t>Denizhan ŞENGÜL</t>
  </si>
  <si>
    <t>Elifnur YAVUZ</t>
  </si>
  <si>
    <t>Seher ŞAHİN</t>
  </si>
  <si>
    <t>Barış ÖZER</t>
  </si>
  <si>
    <t>Süeda DURMUŞ</t>
  </si>
  <si>
    <t>Ayşenur ÇETİN</t>
  </si>
  <si>
    <t>Ayşenur DEMİR</t>
  </si>
  <si>
    <t>Dilan Zişan ÇAKIR</t>
  </si>
  <si>
    <t>Name&amp;Surname</t>
  </si>
  <si>
    <t>Department</t>
  </si>
  <si>
    <t>Grade</t>
  </si>
  <si>
    <t>Erasmus Language Profiency Exam</t>
  </si>
  <si>
    <t>Score (Language) % 50</t>
  </si>
  <si>
    <t>Invatation Letter</t>
  </si>
  <si>
    <t>Erasmus Score</t>
  </si>
  <si>
    <t>Results</t>
  </si>
  <si>
    <t>Material Science Eng</t>
  </si>
  <si>
    <t>Private Law</t>
  </si>
  <si>
    <t>Public Law</t>
  </si>
  <si>
    <t>BUSINESS SCHOOL</t>
  </si>
  <si>
    <t>FACULTY OF POLITICAL SCIENCES</t>
  </si>
  <si>
    <t>FACULTY OF ISLAMIC SCIENCES</t>
  </si>
  <si>
    <t>FACULTY OF HUMANITIES AND SOCIAL SCIENCES</t>
  </si>
  <si>
    <t xml:space="preserve">FACULTY OF ENGINEERING AND NATURAL SCIENCES </t>
  </si>
  <si>
    <t>FACULTY OF LAW</t>
  </si>
  <si>
    <t>FACULTY OF HEALTH SCIENCES</t>
  </si>
  <si>
    <t>FACULTY OF MEDICINE</t>
  </si>
  <si>
    <t>INSTITUTE OF HEALTH SCIENCES</t>
  </si>
  <si>
    <t>INSTITUTE OF SOCIAL SCIENCES</t>
  </si>
  <si>
    <t>GRADUATE SCHOOL OF NATURAL SCIENCES</t>
  </si>
  <si>
    <t>Veli YETİŞGENGİL</t>
  </si>
  <si>
    <t>Mine Kaya</t>
  </si>
  <si>
    <t>Manzoor Hussein Samim</t>
  </si>
  <si>
    <t>Man. &amp; Org.</t>
  </si>
  <si>
    <t>Sümeyye KARAGÖZ</t>
  </si>
  <si>
    <t>Ayşe KÖKSAL</t>
  </si>
  <si>
    <t>Mustafa Selman YAYLALI</t>
  </si>
  <si>
    <t>Ceren YILDIRIM</t>
  </si>
  <si>
    <t>Gülbahar BİLGİÇ</t>
  </si>
  <si>
    <t>Ömer Faruk DEMİRAL</t>
  </si>
  <si>
    <t>İrem Ece BENZER</t>
  </si>
  <si>
    <t>Öznur Samiye Aköz</t>
  </si>
  <si>
    <t>Islamic Sciences</t>
  </si>
  <si>
    <t>Firuze Ebrar MULLAOĞLU</t>
  </si>
  <si>
    <t>Psychology-TR</t>
  </si>
  <si>
    <t>Sociology-TR</t>
  </si>
  <si>
    <t>Info.- Doc. Man.</t>
  </si>
  <si>
    <t>Edanur YEŞİLAYER</t>
  </si>
  <si>
    <t>History</t>
  </si>
  <si>
    <t>Rümesya ÇODAR</t>
  </si>
  <si>
    <t>Audiology</t>
  </si>
  <si>
    <t>MEDICINE (TR)</t>
  </si>
  <si>
    <t>Histology and Embriology</t>
  </si>
  <si>
    <t>DR</t>
  </si>
  <si>
    <t>Public Health</t>
  </si>
  <si>
    <t>Hale ŞAHİN</t>
  </si>
  <si>
    <t>GRANTED</t>
  </si>
  <si>
    <t>SUBSTITUTE</t>
  </si>
  <si>
    <t>NO / NO / NO /NO</t>
  </si>
  <si>
    <t>NO</t>
  </si>
  <si>
    <t>NO/NO/NO/NO</t>
  </si>
  <si>
    <t>NO / NO / NO / NO</t>
  </si>
  <si>
    <t>NO/NO/NO / NO</t>
  </si>
  <si>
    <t>NO / NO / NO/NO</t>
  </si>
  <si>
    <t>YES / NO / NO /NO</t>
  </si>
  <si>
    <t>NO / NO / YES /NO</t>
  </si>
  <si>
    <t>NO / YES / NO / NO</t>
  </si>
  <si>
    <t>YES</t>
  </si>
  <si>
    <t>YES (ONCE) / NO / NO / NO</t>
  </si>
  <si>
    <t>YES (ONCE) / NO / NO /NO</t>
  </si>
  <si>
    <t>HUNGARY</t>
  </si>
  <si>
    <t>SPAIN</t>
  </si>
  <si>
    <t>GERMANY</t>
  </si>
  <si>
    <t>POLAND</t>
  </si>
  <si>
    <t>HOLLAND</t>
  </si>
  <si>
    <t>ITALY</t>
  </si>
  <si>
    <t>UNITED KINGDOM</t>
  </si>
  <si>
    <t>CZECHIA</t>
  </si>
  <si>
    <t>IRLAND</t>
  </si>
  <si>
    <t>BELGIUM</t>
  </si>
  <si>
    <t>GREECE</t>
  </si>
  <si>
    <t>ROMANIA</t>
  </si>
  <si>
    <t>FINLAND</t>
  </si>
  <si>
    <t>AUSTRIA</t>
  </si>
  <si>
    <t>FRANCE</t>
  </si>
  <si>
    <t>Philosophy and Religious Studies</t>
  </si>
  <si>
    <t>Energy Systems Eng.</t>
  </si>
  <si>
    <t xml:space="preserve">GRANTED </t>
  </si>
  <si>
    <t xml:space="preserve">Unsuccessful (Unable to pass Erasmus Language Proficirncy Exam)         </t>
  </si>
  <si>
    <t xml:space="preserve">Unsuccessful (Unable to pass Erasmus Language Proficirncy Exam)                 </t>
  </si>
  <si>
    <t xml:space="preserve">Unsuccessful (Unable to pass Erasmus Language Proficirncy Exam)                         </t>
  </si>
  <si>
    <t xml:space="preserve">Unsuccessful (Unable to pass Erasmus Language Proficirncy Exam)             </t>
  </si>
  <si>
    <t>Unsuccessful (Unable to pass Erasmus Language Proficirncy Exam)</t>
  </si>
  <si>
    <t xml:space="preserve">Unsuccessful (Unable to pass Erasmus Language Proficirncy Exam) </t>
  </si>
  <si>
    <t xml:space="preserve">   Unsuccessful (Unable to pass Erasmus Language Proficirncy Exam)                    </t>
  </si>
  <si>
    <t xml:space="preserve">Unsuccessful (Unable to pass Erasmus Language Proficirncy Exam)  </t>
  </si>
  <si>
    <r>
      <rPr>
        <b/>
        <sz val="11"/>
        <color rgb="FFFF0000"/>
        <rFont val="Calibri"/>
        <family val="2"/>
        <charset val="162"/>
        <scheme val="minor"/>
      </rPr>
      <t xml:space="preserve">GRANTED   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SUMMER INTERNSHIP PRIORITY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</si>
  <si>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ERASMUS PROFICIENCY EXAM, NOT TAKEN, NO EXCUSE                                               5 POINTS DECREASED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</si>
  <si>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SUMMER INTERNSHIP PRIORITY 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</si>
  <si>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SUMMER INTERNSHIP PRIORITY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</si>
  <si>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SUMMER INTERNSHIP PRIORITY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</si>
  <si>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SUMMER INTERNSHIP PRIORITY      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</si>
  <si>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SUMMER INTERNSHIP PRIORITY           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</si>
  <si>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BENEFITED BEFORE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</si>
  <si>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BENEFITED BEFORE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</si>
  <si>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BENEFITED BEFORE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</si>
  <si>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BENEFITED BEFORE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</si>
  <si>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    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ENTITLED BEFORE                                10 POINTS, DECREASED.                 SUMMER INTERNSHIP PRIORITY                              10 POINTS, DECREASED.</t>
    </r>
  </si>
  <si>
    <t>Taking part in Erasmus (LLP or Erasmus+ Programme) before /Not informing office regarding abdicating within the given period / Not taking Erasmus Language Proficiency Exam  (8th March 2018) without any excuses /Internship in one of EU programme country of citizenship</t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</si>
  <si>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NOT INFORMING OFFICE ON TIME REGARDING ABDICATING                                                  10 POINTS, DECREASED.</t>
    </r>
  </si>
  <si>
    <t>YDYS  TOEFL
YDS                          E-YDS 
YÖKDİL</t>
  </si>
  <si>
    <t>Disability</t>
  </si>
  <si>
    <t>Veteran/ Martyr Relativity</t>
  </si>
  <si>
    <r>
      <rPr>
        <b/>
        <sz val="11"/>
        <color rgb="FFFF0000"/>
        <rFont val="Calibri"/>
        <family val="2"/>
        <charset val="162"/>
        <scheme val="minor"/>
      </rPr>
      <t xml:space="preserve">GRANTED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BENEFITED BEFORE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</si>
  <si>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>SUBSTITUTE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                   BENEFITED BEFORE   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</si>
  <si>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BENEFITED BEFORE 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</si>
  <si>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  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BENEFITED BEFORE                              10 POINTS, DECREASED.</t>
    </r>
  </si>
  <si>
    <t>Erasmus Language Profiency Exam Within                a Year</t>
  </si>
  <si>
    <t>Osman Fatih YAYLA</t>
  </si>
  <si>
    <r>
      <rPr>
        <b/>
        <sz val="11"/>
        <color rgb="FFFF0000"/>
        <rFont val="Calibri"/>
        <family val="2"/>
        <charset val="162"/>
        <scheme val="minor"/>
      </rPr>
      <t xml:space="preserve">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      Unsuccessful (Unable to pass Erasmus Language Proficiency Exam)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</si>
  <si>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         HEALTH EXCUSE                              10 POINTS, INCREASED.                                                         SUMMER INTERNSHIP PRIORITY                                            10 POINTS, DECREASED.</t>
    </r>
  </si>
  <si>
    <t>MSc.</t>
  </si>
  <si>
    <r>
      <rPr>
        <b/>
        <sz val="11"/>
        <color rgb="FFFF0000"/>
        <rFont val="Calibri"/>
        <family val="2"/>
        <charset val="162"/>
        <scheme val="minor"/>
      </rPr>
      <t xml:space="preserve">GRANTED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 </t>
    </r>
  </si>
  <si>
    <r>
      <rPr>
        <b/>
        <sz val="11"/>
        <color rgb="FFFF0000"/>
        <rFont val="Calibri"/>
        <family val="2"/>
        <charset val="162"/>
        <scheme val="minor"/>
      </rPr>
      <t xml:space="preserve">GRANTED </t>
    </r>
    <r>
      <rPr>
        <b/>
        <sz val="8"/>
        <color rgb="FFFF0000"/>
        <rFont val="Calibri"/>
        <family val="2"/>
        <charset val="162"/>
        <scheme val="minor"/>
      </rPr>
      <t xml:space="preserve">                                BENEFITED BEFORE                            10 POINTS, DECREASED.</t>
    </r>
  </si>
  <si>
    <r>
      <rPr>
        <b/>
        <sz val="11"/>
        <color rgb="FFFF0000"/>
        <rFont val="Calibri"/>
        <family val="2"/>
        <charset val="162"/>
        <scheme val="minor"/>
      </rPr>
      <t xml:space="preserve">SUBSTITUTE     </t>
    </r>
    <r>
      <rPr>
        <b/>
        <sz val="9"/>
        <color rgb="FFFF0000"/>
        <rFont val="Calibri"/>
        <family val="2"/>
        <charset val="162"/>
        <scheme val="minor"/>
      </rPr>
      <t xml:space="preserve">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</si>
</sst>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sz val="12"/>
      <color rgb="FF000000"/>
      <name val="Times New Roman"/>
      <family val="2"/>
    </font>
    <font>
      <u/>
      <sz val="11"/>
      <color rgb="FFFF0000"/>
      <name val="Calibri"/>
      <family val="2"/>
      <charset val="162"/>
    </font>
    <font>
      <sz val="9"/>
      <color rgb="FF00B0F0"/>
      <name val="Calibri"/>
      <family val="2"/>
      <charset val="162"/>
      <scheme val="minor"/>
    </font>
    <font>
      <b/>
      <sz val="9"/>
      <color rgb="FF00B0F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0" borderId="3" xfId="0" applyBorder="1"/>
    <xf numFmtId="0" fontId="2" fillId="0" borderId="3" xfId="1" applyBorder="1" applyAlignment="1" applyProtection="1"/>
    <xf numFmtId="0" fontId="0" fillId="0" borderId="4" xfId="0" applyBorder="1"/>
    <xf numFmtId="0" fontId="5" fillId="8" borderId="3" xfId="0" applyFont="1" applyFill="1" applyBorder="1" applyAlignment="1">
      <alignment horizontal="center" vertical="center" wrapText="1"/>
    </xf>
    <xf numFmtId="0" fontId="2" fillId="0" borderId="3" xfId="1" applyBorder="1" applyAlignment="1" applyProtection="1">
      <alignment wrapText="1"/>
    </xf>
    <xf numFmtId="0" fontId="0" fillId="4" borderId="3" xfId="0" applyFill="1" applyBorder="1"/>
    <xf numFmtId="0" fontId="2" fillId="4" borderId="3" xfId="1" applyFill="1" applyBorder="1" applyAlignment="1" applyProtection="1"/>
    <xf numFmtId="0" fontId="6" fillId="5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" fontId="6" fillId="7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165" fontId="6" fillId="7" borderId="3" xfId="0" applyNumberFormat="1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2" fontId="6" fillId="9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0" fillId="0" borderId="6" xfId="0" applyBorder="1"/>
    <xf numFmtId="0" fontId="4" fillId="5" borderId="3" xfId="0" applyFont="1" applyFill="1" applyBorder="1" applyAlignment="1">
      <alignment horizontal="center" vertical="center" wrapText="1"/>
    </xf>
    <xf numFmtId="2" fontId="6" fillId="7" borderId="3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" fontId="14" fillId="0" borderId="9" xfId="0" applyNumberFormat="1" applyFont="1" applyBorder="1" applyAlignment="1">
      <alignment horizontal="right" vertical="top" shrinkToFit="1"/>
    </xf>
    <xf numFmtId="2" fontId="14" fillId="0" borderId="9" xfId="0" applyNumberFormat="1" applyFont="1" applyBorder="1" applyAlignment="1">
      <alignment horizontal="right" vertical="top" shrinkToFit="1"/>
    </xf>
    <xf numFmtId="165" fontId="14" fillId="0" borderId="9" xfId="0" applyNumberFormat="1" applyFont="1" applyBorder="1" applyAlignment="1">
      <alignment horizontal="right" vertical="top" shrinkToFit="1"/>
    </xf>
    <xf numFmtId="0" fontId="8" fillId="0" borderId="3" xfId="0" applyFont="1" applyBorder="1"/>
    <xf numFmtId="0" fontId="15" fillId="0" borderId="3" xfId="1" applyFont="1" applyBorder="1" applyAlignment="1" applyProtection="1"/>
    <xf numFmtId="164" fontId="6" fillId="9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5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18" fillId="5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 wrapText="1"/>
    </xf>
    <xf numFmtId="0" fontId="18" fillId="5" borderId="3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18" fillId="6" borderId="3" xfId="0" applyFont="1" applyFill="1" applyBorder="1" applyAlignment="1">
      <alignment horizontal="center" wrapText="1"/>
    </xf>
    <xf numFmtId="164" fontId="17" fillId="7" borderId="3" xfId="0" applyNumberFormat="1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/>
    </xf>
    <xf numFmtId="164" fontId="6" fillId="4" borderId="3" xfId="0" applyNumberFormat="1" applyFont="1" applyFill="1" applyBorder="1"/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11" fillId="4" borderId="5" xfId="0" applyFont="1" applyFill="1" applyBorder="1"/>
    <xf numFmtId="0" fontId="4" fillId="6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4" borderId="3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az%20Staj_&#214;n%20Kontrol%20Listesi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1">
          <cell r="A1">
            <v>4</v>
          </cell>
          <cell r="B1">
            <v>100</v>
          </cell>
        </row>
        <row r="2">
          <cell r="A2">
            <v>3.99</v>
          </cell>
          <cell r="B2">
            <v>99.76</v>
          </cell>
        </row>
        <row r="3">
          <cell r="A3">
            <v>3.98</v>
          </cell>
          <cell r="B3">
            <v>99.53</v>
          </cell>
        </row>
        <row r="4">
          <cell r="A4">
            <v>3.97</v>
          </cell>
          <cell r="B4">
            <v>99.3</v>
          </cell>
        </row>
        <row r="5">
          <cell r="A5">
            <v>3.96</v>
          </cell>
          <cell r="B5">
            <v>99.06</v>
          </cell>
        </row>
        <row r="6">
          <cell r="A6">
            <v>3.95</v>
          </cell>
          <cell r="B6">
            <v>98.83</v>
          </cell>
        </row>
        <row r="7">
          <cell r="A7">
            <v>3.94</v>
          </cell>
          <cell r="B7">
            <v>98.6</v>
          </cell>
        </row>
        <row r="8">
          <cell r="A8">
            <v>3.93</v>
          </cell>
          <cell r="B8">
            <v>98.36</v>
          </cell>
        </row>
        <row r="9">
          <cell r="A9">
            <v>3.92</v>
          </cell>
          <cell r="B9">
            <v>98.13</v>
          </cell>
        </row>
        <row r="10">
          <cell r="A10">
            <v>3.91</v>
          </cell>
          <cell r="B10">
            <v>97.9</v>
          </cell>
        </row>
        <row r="11">
          <cell r="A11">
            <v>3.9</v>
          </cell>
          <cell r="B11">
            <v>97.66</v>
          </cell>
        </row>
        <row r="12">
          <cell r="A12">
            <v>3.89</v>
          </cell>
          <cell r="B12">
            <v>97.43</v>
          </cell>
        </row>
        <row r="13">
          <cell r="A13">
            <v>3.88</v>
          </cell>
          <cell r="B13">
            <v>97.2</v>
          </cell>
        </row>
        <row r="14">
          <cell r="A14">
            <v>3.87</v>
          </cell>
          <cell r="B14">
            <v>96.96</v>
          </cell>
        </row>
        <row r="15">
          <cell r="A15">
            <v>3.86</v>
          </cell>
          <cell r="B15">
            <v>96.73</v>
          </cell>
        </row>
        <row r="16">
          <cell r="A16">
            <v>3.85</v>
          </cell>
          <cell r="B16">
            <v>96.5</v>
          </cell>
        </row>
        <row r="17">
          <cell r="A17">
            <v>3.84</v>
          </cell>
          <cell r="B17">
            <v>96.26</v>
          </cell>
        </row>
        <row r="18">
          <cell r="A18">
            <v>3.83</v>
          </cell>
          <cell r="B18">
            <v>96.03</v>
          </cell>
        </row>
        <row r="19">
          <cell r="A19">
            <v>3.82</v>
          </cell>
          <cell r="B19">
            <v>95.8</v>
          </cell>
        </row>
        <row r="20">
          <cell r="A20">
            <v>3.81</v>
          </cell>
          <cell r="B20">
            <v>95.56</v>
          </cell>
        </row>
        <row r="21">
          <cell r="A21">
            <v>3.8</v>
          </cell>
          <cell r="B21">
            <v>95.33</v>
          </cell>
        </row>
        <row r="22">
          <cell r="A22">
            <v>3.79</v>
          </cell>
          <cell r="B22">
            <v>95.1</v>
          </cell>
        </row>
        <row r="23">
          <cell r="A23">
            <v>3.78</v>
          </cell>
          <cell r="B23">
            <v>94.86</v>
          </cell>
        </row>
        <row r="24">
          <cell r="A24">
            <v>3.77</v>
          </cell>
          <cell r="B24">
            <v>94.63</v>
          </cell>
        </row>
        <row r="25">
          <cell r="A25">
            <v>3.76</v>
          </cell>
          <cell r="B25">
            <v>94.4</v>
          </cell>
        </row>
        <row r="26">
          <cell r="A26">
            <v>3.75</v>
          </cell>
          <cell r="B26">
            <v>94.16</v>
          </cell>
        </row>
        <row r="27">
          <cell r="A27">
            <v>3.74</v>
          </cell>
          <cell r="B27">
            <v>93.93</v>
          </cell>
        </row>
        <row r="28">
          <cell r="A28">
            <v>3.73</v>
          </cell>
          <cell r="B28">
            <v>93.7</v>
          </cell>
        </row>
        <row r="29">
          <cell r="A29">
            <v>3.72</v>
          </cell>
          <cell r="B29">
            <v>93.46</v>
          </cell>
        </row>
        <row r="30">
          <cell r="A30">
            <v>3.71</v>
          </cell>
          <cell r="B30">
            <v>93.23</v>
          </cell>
        </row>
        <row r="31">
          <cell r="A31">
            <v>3.7</v>
          </cell>
          <cell r="B31">
            <v>93</v>
          </cell>
        </row>
        <row r="32">
          <cell r="A32">
            <v>3.69</v>
          </cell>
          <cell r="B32">
            <v>92.76</v>
          </cell>
        </row>
        <row r="33">
          <cell r="A33">
            <v>3.68</v>
          </cell>
          <cell r="B33">
            <v>92.53</v>
          </cell>
        </row>
        <row r="34">
          <cell r="A34">
            <v>3.67</v>
          </cell>
          <cell r="B34">
            <v>92.3</v>
          </cell>
        </row>
        <row r="35">
          <cell r="A35">
            <v>3.66</v>
          </cell>
          <cell r="B35">
            <v>92.06</v>
          </cell>
        </row>
        <row r="36">
          <cell r="A36">
            <v>3.65</v>
          </cell>
          <cell r="B36">
            <v>91.83</v>
          </cell>
        </row>
        <row r="37">
          <cell r="A37">
            <v>3.64</v>
          </cell>
          <cell r="B37">
            <v>91.6</v>
          </cell>
        </row>
        <row r="38">
          <cell r="A38">
            <v>3.63</v>
          </cell>
          <cell r="B38">
            <v>91.36</v>
          </cell>
        </row>
        <row r="39">
          <cell r="A39">
            <v>3.62</v>
          </cell>
          <cell r="B39">
            <v>91.13</v>
          </cell>
        </row>
        <row r="40">
          <cell r="A40">
            <v>3.61</v>
          </cell>
          <cell r="B40">
            <v>90.9</v>
          </cell>
        </row>
        <row r="41">
          <cell r="A41">
            <v>3.6</v>
          </cell>
          <cell r="B41">
            <v>90.66</v>
          </cell>
        </row>
        <row r="42">
          <cell r="A42">
            <v>3.59</v>
          </cell>
          <cell r="B42">
            <v>90.43</v>
          </cell>
        </row>
        <row r="43">
          <cell r="A43">
            <v>3.58</v>
          </cell>
          <cell r="B43">
            <v>90.2</v>
          </cell>
        </row>
        <row r="44">
          <cell r="A44">
            <v>3.57</v>
          </cell>
          <cell r="B44">
            <v>89.96</v>
          </cell>
        </row>
        <row r="45">
          <cell r="A45">
            <v>3.56</v>
          </cell>
          <cell r="B45">
            <v>89.73</v>
          </cell>
        </row>
        <row r="46">
          <cell r="A46">
            <v>3.55</v>
          </cell>
          <cell r="B46">
            <v>89.5</v>
          </cell>
        </row>
        <row r="47">
          <cell r="A47">
            <v>3.54</v>
          </cell>
          <cell r="B47">
            <v>89.26</v>
          </cell>
        </row>
        <row r="48">
          <cell r="A48">
            <v>3.53</v>
          </cell>
          <cell r="B48">
            <v>89.03</v>
          </cell>
        </row>
        <row r="49">
          <cell r="A49">
            <v>3.52</v>
          </cell>
          <cell r="B49">
            <v>88.8</v>
          </cell>
        </row>
        <row r="50">
          <cell r="A50">
            <v>3.51</v>
          </cell>
          <cell r="B50">
            <v>88.56</v>
          </cell>
        </row>
        <row r="51">
          <cell r="A51">
            <v>3.5</v>
          </cell>
          <cell r="B51">
            <v>88.33</v>
          </cell>
        </row>
        <row r="52">
          <cell r="A52">
            <v>3.49</v>
          </cell>
          <cell r="B52">
            <v>88.1</v>
          </cell>
        </row>
        <row r="53">
          <cell r="A53">
            <v>3.48</v>
          </cell>
          <cell r="B53">
            <v>87.86</v>
          </cell>
        </row>
        <row r="54">
          <cell r="A54">
            <v>3.47</v>
          </cell>
          <cell r="B54">
            <v>87.63</v>
          </cell>
        </row>
        <row r="55">
          <cell r="A55">
            <v>3.46</v>
          </cell>
          <cell r="B55">
            <v>87.4</v>
          </cell>
        </row>
        <row r="56">
          <cell r="A56">
            <v>3.45</v>
          </cell>
          <cell r="B56">
            <v>87.16</v>
          </cell>
        </row>
        <row r="57">
          <cell r="A57">
            <v>3.44</v>
          </cell>
          <cell r="B57">
            <v>86.93</v>
          </cell>
        </row>
        <row r="58">
          <cell r="A58">
            <v>3.43</v>
          </cell>
          <cell r="B58">
            <v>86.7</v>
          </cell>
        </row>
        <row r="59">
          <cell r="A59">
            <v>3.42</v>
          </cell>
          <cell r="B59">
            <v>86.46</v>
          </cell>
        </row>
        <row r="60">
          <cell r="A60">
            <v>3.41</v>
          </cell>
          <cell r="B60">
            <v>86.23</v>
          </cell>
        </row>
        <row r="61">
          <cell r="A61">
            <v>3.4</v>
          </cell>
          <cell r="B61">
            <v>86</v>
          </cell>
        </row>
        <row r="62">
          <cell r="A62">
            <v>3.39</v>
          </cell>
          <cell r="B62">
            <v>85.76</v>
          </cell>
        </row>
        <row r="63">
          <cell r="A63">
            <v>3.38</v>
          </cell>
          <cell r="B63">
            <v>85.53</v>
          </cell>
        </row>
        <row r="64">
          <cell r="A64">
            <v>3.37</v>
          </cell>
          <cell r="B64">
            <v>85.3</v>
          </cell>
        </row>
        <row r="65">
          <cell r="A65">
            <v>3.36</v>
          </cell>
          <cell r="B65">
            <v>85.06</v>
          </cell>
        </row>
        <row r="66">
          <cell r="A66">
            <v>3.35</v>
          </cell>
          <cell r="B66">
            <v>84.83</v>
          </cell>
        </row>
        <row r="67">
          <cell r="A67">
            <v>3.34</v>
          </cell>
          <cell r="B67">
            <v>84.6</v>
          </cell>
        </row>
        <row r="68">
          <cell r="A68">
            <v>3.33</v>
          </cell>
          <cell r="B68">
            <v>84.36</v>
          </cell>
        </row>
        <row r="69">
          <cell r="A69">
            <v>3.32</v>
          </cell>
          <cell r="B69">
            <v>84.13</v>
          </cell>
        </row>
        <row r="70">
          <cell r="A70">
            <v>3.31</v>
          </cell>
          <cell r="B70">
            <v>83.9</v>
          </cell>
        </row>
        <row r="71">
          <cell r="A71">
            <v>3.3</v>
          </cell>
          <cell r="B71">
            <v>83.66</v>
          </cell>
        </row>
        <row r="72">
          <cell r="A72">
            <v>3.29</v>
          </cell>
          <cell r="B72">
            <v>83.43</v>
          </cell>
        </row>
        <row r="73">
          <cell r="A73">
            <v>3.28</v>
          </cell>
          <cell r="B73">
            <v>83.2</v>
          </cell>
        </row>
        <row r="74">
          <cell r="A74">
            <v>3.27</v>
          </cell>
          <cell r="B74">
            <v>82.96</v>
          </cell>
        </row>
        <row r="75">
          <cell r="A75">
            <v>3.26</v>
          </cell>
          <cell r="B75">
            <v>82.73</v>
          </cell>
        </row>
        <row r="76">
          <cell r="A76">
            <v>3.25</v>
          </cell>
          <cell r="B76">
            <v>82.5</v>
          </cell>
        </row>
        <row r="77">
          <cell r="A77">
            <v>3.24</v>
          </cell>
          <cell r="B77">
            <v>82.26</v>
          </cell>
        </row>
        <row r="78">
          <cell r="A78">
            <v>3.23</v>
          </cell>
          <cell r="B78">
            <v>82.03</v>
          </cell>
        </row>
        <row r="79">
          <cell r="A79">
            <v>3.22</v>
          </cell>
          <cell r="B79">
            <v>81.8</v>
          </cell>
        </row>
        <row r="80">
          <cell r="A80">
            <v>3.21</v>
          </cell>
          <cell r="B80">
            <v>81.56</v>
          </cell>
        </row>
        <row r="81">
          <cell r="A81">
            <v>3.2</v>
          </cell>
          <cell r="B81">
            <v>81.33</v>
          </cell>
        </row>
        <row r="82">
          <cell r="A82">
            <v>3.19</v>
          </cell>
          <cell r="B82">
            <v>81.099999999999994</v>
          </cell>
        </row>
        <row r="83">
          <cell r="A83">
            <v>3.18</v>
          </cell>
          <cell r="B83">
            <v>80.86</v>
          </cell>
        </row>
        <row r="84">
          <cell r="A84">
            <v>3.17</v>
          </cell>
          <cell r="B84">
            <v>80.63</v>
          </cell>
        </row>
        <row r="85">
          <cell r="A85">
            <v>3.16</v>
          </cell>
          <cell r="B85">
            <v>80.400000000000006</v>
          </cell>
        </row>
        <row r="86">
          <cell r="A86">
            <v>3.15</v>
          </cell>
          <cell r="B86">
            <v>80.16</v>
          </cell>
        </row>
        <row r="87">
          <cell r="A87">
            <v>3.14</v>
          </cell>
          <cell r="B87">
            <v>79.930000000000007</v>
          </cell>
        </row>
        <row r="88">
          <cell r="A88">
            <v>3.13</v>
          </cell>
          <cell r="B88">
            <v>79.7</v>
          </cell>
        </row>
        <row r="89">
          <cell r="A89">
            <v>3.12</v>
          </cell>
          <cell r="B89">
            <v>79.459999999999994</v>
          </cell>
        </row>
        <row r="90">
          <cell r="A90">
            <v>3.11</v>
          </cell>
          <cell r="B90">
            <v>79.23</v>
          </cell>
        </row>
        <row r="91">
          <cell r="A91">
            <v>3.1</v>
          </cell>
          <cell r="B91">
            <v>79</v>
          </cell>
        </row>
        <row r="92">
          <cell r="A92">
            <v>3.09</v>
          </cell>
          <cell r="B92">
            <v>78.760000000000005</v>
          </cell>
        </row>
        <row r="93">
          <cell r="A93">
            <v>3.08</v>
          </cell>
          <cell r="B93">
            <v>78.53</v>
          </cell>
        </row>
        <row r="94">
          <cell r="A94">
            <v>3.07</v>
          </cell>
          <cell r="B94">
            <v>78.3</v>
          </cell>
        </row>
        <row r="95">
          <cell r="A95">
            <v>3.06</v>
          </cell>
          <cell r="B95">
            <v>78.06</v>
          </cell>
        </row>
        <row r="96">
          <cell r="A96">
            <v>3.05</v>
          </cell>
          <cell r="B96">
            <v>77.83</v>
          </cell>
        </row>
        <row r="97">
          <cell r="A97">
            <v>3.04</v>
          </cell>
          <cell r="B97">
            <v>77.599999999999994</v>
          </cell>
        </row>
        <row r="98">
          <cell r="A98">
            <v>3.03</v>
          </cell>
          <cell r="B98">
            <v>77.36</v>
          </cell>
        </row>
        <row r="99">
          <cell r="A99">
            <v>3.02</v>
          </cell>
          <cell r="B99">
            <v>77.13</v>
          </cell>
        </row>
        <row r="100">
          <cell r="A100">
            <v>3.01</v>
          </cell>
          <cell r="B100">
            <v>76.900000000000006</v>
          </cell>
        </row>
        <row r="101">
          <cell r="A101">
            <v>3</v>
          </cell>
          <cell r="B101">
            <v>76.66</v>
          </cell>
        </row>
        <row r="102">
          <cell r="A102">
            <v>2.99</v>
          </cell>
          <cell r="B102">
            <v>76.430000000000007</v>
          </cell>
        </row>
        <row r="103">
          <cell r="A103">
            <v>2.98</v>
          </cell>
          <cell r="B103">
            <v>76.2</v>
          </cell>
        </row>
        <row r="104">
          <cell r="A104">
            <v>2.97</v>
          </cell>
          <cell r="B104">
            <v>75.959999999999994</v>
          </cell>
        </row>
        <row r="105">
          <cell r="A105">
            <v>2.96</v>
          </cell>
          <cell r="B105">
            <v>75.73</v>
          </cell>
        </row>
        <row r="106">
          <cell r="A106">
            <v>2.95</v>
          </cell>
          <cell r="B106">
            <v>75.5</v>
          </cell>
        </row>
        <row r="107">
          <cell r="A107">
            <v>2.94</v>
          </cell>
          <cell r="B107">
            <v>75.260000000000005</v>
          </cell>
        </row>
        <row r="108">
          <cell r="A108">
            <v>2.93</v>
          </cell>
          <cell r="B108">
            <v>75.03</v>
          </cell>
        </row>
        <row r="109">
          <cell r="A109">
            <v>2.92</v>
          </cell>
          <cell r="B109">
            <v>74.8</v>
          </cell>
        </row>
        <row r="110">
          <cell r="A110">
            <v>2.91</v>
          </cell>
          <cell r="B110">
            <v>74.56</v>
          </cell>
        </row>
        <row r="111">
          <cell r="A111">
            <v>2.9</v>
          </cell>
          <cell r="B111">
            <v>74.33</v>
          </cell>
        </row>
        <row r="112">
          <cell r="A112">
            <v>2.89</v>
          </cell>
          <cell r="B112">
            <v>74.099999999999994</v>
          </cell>
        </row>
        <row r="113">
          <cell r="A113">
            <v>2.88</v>
          </cell>
          <cell r="B113">
            <v>73.86</v>
          </cell>
        </row>
        <row r="114">
          <cell r="A114">
            <v>2.87</v>
          </cell>
          <cell r="B114">
            <v>73.63</v>
          </cell>
        </row>
        <row r="115">
          <cell r="A115">
            <v>2.86</v>
          </cell>
          <cell r="B115">
            <v>73.400000000000006</v>
          </cell>
        </row>
        <row r="116">
          <cell r="A116">
            <v>2.85</v>
          </cell>
          <cell r="B116">
            <v>73.16</v>
          </cell>
        </row>
        <row r="117">
          <cell r="A117">
            <v>2.84</v>
          </cell>
          <cell r="B117">
            <v>72.930000000000007</v>
          </cell>
        </row>
        <row r="118">
          <cell r="A118">
            <v>2.83</v>
          </cell>
          <cell r="B118">
            <v>72.7</v>
          </cell>
        </row>
        <row r="119">
          <cell r="A119">
            <v>2.82</v>
          </cell>
          <cell r="B119">
            <v>72.459999999999994</v>
          </cell>
        </row>
        <row r="120">
          <cell r="A120">
            <v>2.81</v>
          </cell>
          <cell r="B120">
            <v>72.23</v>
          </cell>
        </row>
        <row r="121">
          <cell r="A121">
            <v>2.8</v>
          </cell>
          <cell r="B121">
            <v>72</v>
          </cell>
        </row>
        <row r="122">
          <cell r="A122">
            <v>2.79</v>
          </cell>
          <cell r="B122">
            <v>71.760000000000005</v>
          </cell>
        </row>
        <row r="123">
          <cell r="A123">
            <v>2.78</v>
          </cell>
          <cell r="B123">
            <v>71.53</v>
          </cell>
        </row>
        <row r="124">
          <cell r="A124">
            <v>2.77</v>
          </cell>
          <cell r="B124">
            <v>71.3</v>
          </cell>
        </row>
        <row r="125">
          <cell r="A125">
            <v>2.76</v>
          </cell>
          <cell r="B125">
            <v>71.06</v>
          </cell>
        </row>
        <row r="126">
          <cell r="A126">
            <v>2.75</v>
          </cell>
          <cell r="B126">
            <v>70.83</v>
          </cell>
        </row>
        <row r="127">
          <cell r="A127">
            <v>2.74</v>
          </cell>
          <cell r="B127">
            <v>70.599999999999994</v>
          </cell>
        </row>
        <row r="128">
          <cell r="A128">
            <v>2.73</v>
          </cell>
          <cell r="B128">
            <v>70.36</v>
          </cell>
        </row>
        <row r="129">
          <cell r="A129">
            <v>2.72</v>
          </cell>
          <cell r="B129">
            <v>70.13</v>
          </cell>
        </row>
        <row r="130">
          <cell r="A130">
            <v>2.71</v>
          </cell>
          <cell r="B130">
            <v>69.900000000000006</v>
          </cell>
        </row>
        <row r="131">
          <cell r="A131">
            <v>2.7</v>
          </cell>
          <cell r="B131">
            <v>69.66</v>
          </cell>
        </row>
        <row r="132">
          <cell r="A132">
            <v>2.69</v>
          </cell>
          <cell r="B132">
            <v>69.430000000000007</v>
          </cell>
        </row>
        <row r="133">
          <cell r="A133">
            <v>2.68</v>
          </cell>
          <cell r="B133">
            <v>69.2</v>
          </cell>
        </row>
        <row r="134">
          <cell r="A134">
            <v>2.67</v>
          </cell>
          <cell r="B134">
            <v>68.959999999999994</v>
          </cell>
        </row>
        <row r="135">
          <cell r="A135">
            <v>2.66</v>
          </cell>
          <cell r="B135">
            <v>68.73</v>
          </cell>
        </row>
        <row r="136">
          <cell r="A136">
            <v>2.65</v>
          </cell>
          <cell r="B136">
            <v>68.5</v>
          </cell>
        </row>
        <row r="137">
          <cell r="A137">
            <v>2.64</v>
          </cell>
          <cell r="B137">
            <v>68.260000000000005</v>
          </cell>
        </row>
        <row r="138">
          <cell r="A138">
            <v>2.63</v>
          </cell>
          <cell r="B138">
            <v>68.03</v>
          </cell>
        </row>
        <row r="139">
          <cell r="A139">
            <v>2.62</v>
          </cell>
          <cell r="B139">
            <v>67.8</v>
          </cell>
        </row>
        <row r="140">
          <cell r="A140">
            <v>2.61</v>
          </cell>
          <cell r="B140">
            <v>67.56</v>
          </cell>
        </row>
        <row r="141">
          <cell r="A141">
            <v>2.6</v>
          </cell>
          <cell r="B141">
            <v>67.33</v>
          </cell>
        </row>
        <row r="142">
          <cell r="A142">
            <v>2.59</v>
          </cell>
          <cell r="B142">
            <v>67.099999999999994</v>
          </cell>
        </row>
        <row r="143">
          <cell r="A143">
            <v>2.58</v>
          </cell>
          <cell r="B143">
            <v>66.86</v>
          </cell>
        </row>
        <row r="144">
          <cell r="A144">
            <v>2.57</v>
          </cell>
          <cell r="B144">
            <v>66.63</v>
          </cell>
        </row>
        <row r="145">
          <cell r="A145">
            <v>2.56</v>
          </cell>
          <cell r="B145">
            <v>66.400000000000006</v>
          </cell>
        </row>
        <row r="146">
          <cell r="A146">
            <v>2.5499999999999998</v>
          </cell>
          <cell r="B146">
            <v>66.16</v>
          </cell>
        </row>
        <row r="147">
          <cell r="A147">
            <v>2.54</v>
          </cell>
          <cell r="B147">
            <v>65.930000000000007</v>
          </cell>
        </row>
        <row r="148">
          <cell r="A148">
            <v>2.5299999999999998</v>
          </cell>
          <cell r="B148">
            <v>65.7</v>
          </cell>
        </row>
        <row r="149">
          <cell r="A149">
            <v>2.52</v>
          </cell>
          <cell r="B149">
            <v>65.459999999999994</v>
          </cell>
        </row>
        <row r="150">
          <cell r="A150">
            <v>2.5099999999999998</v>
          </cell>
          <cell r="B150">
            <v>65.23</v>
          </cell>
        </row>
        <row r="151">
          <cell r="A151">
            <v>2.5</v>
          </cell>
          <cell r="B151">
            <v>65</v>
          </cell>
        </row>
        <row r="152">
          <cell r="A152">
            <v>2.4900000000000002</v>
          </cell>
          <cell r="B152">
            <v>64.760000000000005</v>
          </cell>
        </row>
        <row r="153">
          <cell r="A153">
            <v>2.48</v>
          </cell>
          <cell r="B153">
            <v>64.53</v>
          </cell>
        </row>
        <row r="154">
          <cell r="A154">
            <v>2.4700000000000002</v>
          </cell>
          <cell r="B154">
            <v>64.3</v>
          </cell>
        </row>
        <row r="155">
          <cell r="A155">
            <v>2.46</v>
          </cell>
          <cell r="B155">
            <v>64.06</v>
          </cell>
        </row>
        <row r="156">
          <cell r="A156">
            <v>2.4500000000000002</v>
          </cell>
          <cell r="B156">
            <v>63.83</v>
          </cell>
        </row>
        <row r="157">
          <cell r="A157">
            <v>2.44</v>
          </cell>
          <cell r="B157">
            <v>63.6</v>
          </cell>
        </row>
        <row r="158">
          <cell r="A158">
            <v>2.4300000000000002</v>
          </cell>
          <cell r="B158">
            <v>63.36</v>
          </cell>
        </row>
        <row r="159">
          <cell r="A159">
            <v>2.42</v>
          </cell>
          <cell r="B159">
            <v>63.13</v>
          </cell>
        </row>
        <row r="160">
          <cell r="A160">
            <v>2.41</v>
          </cell>
          <cell r="B160">
            <v>62.9</v>
          </cell>
        </row>
        <row r="161">
          <cell r="A161">
            <v>2.4</v>
          </cell>
          <cell r="B161">
            <v>62.66</v>
          </cell>
        </row>
        <row r="162">
          <cell r="A162">
            <v>2.39</v>
          </cell>
          <cell r="B162">
            <v>62.43</v>
          </cell>
        </row>
        <row r="163">
          <cell r="A163">
            <v>2.38</v>
          </cell>
          <cell r="B163">
            <v>62.2</v>
          </cell>
        </row>
        <row r="164">
          <cell r="A164">
            <v>2.37</v>
          </cell>
          <cell r="B164">
            <v>61.96</v>
          </cell>
        </row>
        <row r="165">
          <cell r="A165">
            <v>2.36</v>
          </cell>
          <cell r="B165">
            <v>61.73</v>
          </cell>
        </row>
        <row r="166">
          <cell r="A166">
            <v>2.35</v>
          </cell>
          <cell r="B166">
            <v>61.5</v>
          </cell>
        </row>
        <row r="167">
          <cell r="A167">
            <v>2.34</v>
          </cell>
          <cell r="B167">
            <v>61.26</v>
          </cell>
        </row>
        <row r="168">
          <cell r="A168">
            <v>2.33</v>
          </cell>
          <cell r="B168">
            <v>61.03</v>
          </cell>
        </row>
        <row r="169">
          <cell r="A169">
            <v>2.3199999999999998</v>
          </cell>
          <cell r="B169">
            <v>60.8</v>
          </cell>
        </row>
        <row r="170">
          <cell r="A170">
            <v>2.31</v>
          </cell>
          <cell r="B170">
            <v>60.56</v>
          </cell>
        </row>
        <row r="171">
          <cell r="A171">
            <v>2.2999999999999998</v>
          </cell>
          <cell r="B171">
            <v>60.33</v>
          </cell>
        </row>
        <row r="172">
          <cell r="A172">
            <v>2.29</v>
          </cell>
          <cell r="B172">
            <v>60.1</v>
          </cell>
        </row>
        <row r="173">
          <cell r="A173">
            <v>2.2799999999999998</v>
          </cell>
          <cell r="B173">
            <v>59.86</v>
          </cell>
        </row>
        <row r="174">
          <cell r="A174">
            <v>2.27</v>
          </cell>
          <cell r="B174">
            <v>59.63</v>
          </cell>
        </row>
        <row r="175">
          <cell r="A175">
            <v>2.2599999999999998</v>
          </cell>
          <cell r="B175">
            <v>59.4</v>
          </cell>
        </row>
        <row r="176">
          <cell r="A176">
            <v>2.25</v>
          </cell>
          <cell r="B176">
            <v>59.16</v>
          </cell>
        </row>
        <row r="177">
          <cell r="A177">
            <v>2.2400000000000002</v>
          </cell>
          <cell r="B177">
            <v>58.93</v>
          </cell>
        </row>
        <row r="178">
          <cell r="A178">
            <v>2.23</v>
          </cell>
          <cell r="B178">
            <v>58.7</v>
          </cell>
        </row>
        <row r="179">
          <cell r="A179">
            <v>2.2200000000000002</v>
          </cell>
          <cell r="B179">
            <v>58.46</v>
          </cell>
        </row>
        <row r="180">
          <cell r="A180">
            <v>2.21</v>
          </cell>
          <cell r="B180">
            <v>58.23</v>
          </cell>
        </row>
        <row r="181">
          <cell r="A181">
            <v>2.2000000000000002</v>
          </cell>
          <cell r="B181">
            <v>58</v>
          </cell>
        </row>
        <row r="182">
          <cell r="A182">
            <v>2.19</v>
          </cell>
          <cell r="B182">
            <v>57.76</v>
          </cell>
        </row>
        <row r="183">
          <cell r="A183">
            <v>2.1800000000000002</v>
          </cell>
          <cell r="B183">
            <v>57.53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0"/>
  <sheetViews>
    <sheetView tabSelected="1" topLeftCell="A4" zoomScale="85" zoomScaleNormal="85" workbookViewId="0">
      <pane ySplit="1" topLeftCell="A98" activePane="bottomLeft" state="frozen"/>
      <selection activeCell="A4" sqref="A4"/>
      <selection pane="bottomLeft" activeCell="Q116" sqref="Q116"/>
    </sheetView>
  </sheetViews>
  <sheetFormatPr defaultRowHeight="15" x14ac:dyDescent="0.25"/>
  <cols>
    <col min="1" max="1" width="4.28515625" customWidth="1"/>
    <col min="2" max="2" width="26.85546875" style="39" customWidth="1"/>
    <col min="3" max="3" width="27.85546875" style="39" customWidth="1"/>
    <col min="4" max="4" width="4.28515625" style="39" customWidth="1"/>
    <col min="5" max="5" width="6.42578125" style="39" customWidth="1"/>
    <col min="6" max="6" width="7.42578125" style="39" customWidth="1"/>
    <col min="7" max="7" width="6.85546875" style="39" customWidth="1"/>
    <col min="8" max="9" width="9.85546875" style="39" customWidth="1"/>
    <col min="10" max="10" width="7.5703125" style="39" customWidth="1"/>
    <col min="11" max="11" width="8.140625" style="39" customWidth="1"/>
    <col min="12" max="12" width="36" style="39" customWidth="1"/>
    <col min="13" max="13" width="6.5703125" style="39" customWidth="1"/>
    <col min="14" max="14" width="6.85546875" style="39" customWidth="1"/>
    <col min="15" max="15" width="13.28515625" style="39" customWidth="1"/>
    <col min="16" max="16" width="7.7109375" style="39" customWidth="1"/>
    <col min="17" max="17" width="21.42578125" style="44" customWidth="1"/>
    <col min="18" max="18" width="20.7109375" style="41" bestFit="1" customWidth="1"/>
    <col min="19" max="19" width="35.42578125" style="5" bestFit="1" customWidth="1"/>
  </cols>
  <sheetData>
    <row r="1" spans="1:19" ht="15" hidden="1" customHeight="1" x14ac:dyDescent="0.25"/>
    <row r="2" spans="1:19" ht="15" hidden="1" customHeight="1" x14ac:dyDescent="0.25">
      <c r="A2" s="64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</row>
    <row r="3" spans="1:19" ht="15" hidden="1" customHeight="1" x14ac:dyDescent="0.25">
      <c r="R3" s="43"/>
      <c r="S3" s="26"/>
    </row>
    <row r="4" spans="1:19" s="5" customFormat="1" ht="62.25" customHeight="1" x14ac:dyDescent="0.25">
      <c r="A4" s="1" t="s">
        <v>0</v>
      </c>
      <c r="B4" s="1" t="s">
        <v>87</v>
      </c>
      <c r="C4" s="1" t="s">
        <v>88</v>
      </c>
      <c r="D4" s="1" t="s">
        <v>89</v>
      </c>
      <c r="E4" s="1" t="s">
        <v>2</v>
      </c>
      <c r="F4" s="2" t="s">
        <v>4</v>
      </c>
      <c r="G4" s="3" t="s">
        <v>1</v>
      </c>
      <c r="H4" s="4" t="s">
        <v>189</v>
      </c>
      <c r="I4" s="21" t="s">
        <v>196</v>
      </c>
      <c r="J4" s="21" t="s">
        <v>90</v>
      </c>
      <c r="K4" s="22" t="s">
        <v>91</v>
      </c>
      <c r="L4" s="8" t="s">
        <v>187</v>
      </c>
      <c r="M4" s="8" t="s">
        <v>190</v>
      </c>
      <c r="N4" s="8" t="s">
        <v>191</v>
      </c>
      <c r="O4" s="22" t="s">
        <v>92</v>
      </c>
      <c r="P4" s="23" t="s">
        <v>93</v>
      </c>
      <c r="Q4" s="1" t="s">
        <v>94</v>
      </c>
    </row>
    <row r="5" spans="1:19" s="5" customFormat="1" ht="20.25" customHeight="1" x14ac:dyDescent="0.25">
      <c r="A5" s="67" t="s">
        <v>99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</row>
    <row r="6" spans="1:19" s="34" customFormat="1" x14ac:dyDescent="0.25">
      <c r="A6" s="19">
        <v>1</v>
      </c>
      <c r="B6" s="37" t="s">
        <v>120</v>
      </c>
      <c r="C6" s="37" t="s">
        <v>5</v>
      </c>
      <c r="D6" s="12">
        <v>3</v>
      </c>
      <c r="E6" s="12">
        <v>3.05</v>
      </c>
      <c r="F6" s="14">
        <f>VLOOKUP(E6,[1]Sayfa2!$A$1:$B$183,2,FALSE)</f>
        <v>77.83</v>
      </c>
      <c r="G6" s="16">
        <f>F6/2</f>
        <v>38.914999999999999</v>
      </c>
      <c r="H6" s="14"/>
      <c r="I6" s="30"/>
      <c r="J6" s="18">
        <v>100</v>
      </c>
      <c r="K6" s="16">
        <f>MAX(H6:J6)/2</f>
        <v>50</v>
      </c>
      <c r="L6" s="16" t="s">
        <v>137</v>
      </c>
      <c r="M6" s="16" t="s">
        <v>138</v>
      </c>
      <c r="N6" s="16" t="s">
        <v>138</v>
      </c>
      <c r="O6" s="16" t="s">
        <v>149</v>
      </c>
      <c r="P6" s="36">
        <v>88.915000000000006</v>
      </c>
      <c r="Q6" s="45" t="s">
        <v>135</v>
      </c>
      <c r="S6" s="35"/>
    </row>
    <row r="7" spans="1:19" s="34" customFormat="1" x14ac:dyDescent="0.25">
      <c r="A7" s="19">
        <v>2</v>
      </c>
      <c r="B7" s="37" t="s">
        <v>21</v>
      </c>
      <c r="C7" s="37" t="s">
        <v>5</v>
      </c>
      <c r="D7" s="12">
        <v>2</v>
      </c>
      <c r="E7" s="12">
        <v>3.55</v>
      </c>
      <c r="F7" s="14">
        <f>VLOOKUP(E7,[1]Sayfa2!$A$1:$B$183,2,FALSE)</f>
        <v>89.5</v>
      </c>
      <c r="G7" s="16">
        <f>F7/2</f>
        <v>44.75</v>
      </c>
      <c r="H7" s="14"/>
      <c r="I7" s="30"/>
      <c r="J7" s="18">
        <v>88</v>
      </c>
      <c r="K7" s="16">
        <f>MAX(H7:J7)/2</f>
        <v>44</v>
      </c>
      <c r="L7" s="16" t="s">
        <v>137</v>
      </c>
      <c r="M7" s="16" t="s">
        <v>138</v>
      </c>
      <c r="N7" s="16" t="s">
        <v>138</v>
      </c>
      <c r="O7" s="16" t="s">
        <v>150</v>
      </c>
      <c r="P7" s="36">
        <v>88.75</v>
      </c>
      <c r="Q7" s="45" t="s">
        <v>135</v>
      </c>
      <c r="S7" s="35"/>
    </row>
    <row r="8" spans="1:19" s="34" customFormat="1" x14ac:dyDescent="0.25">
      <c r="A8" s="19">
        <v>3</v>
      </c>
      <c r="B8" s="37" t="s">
        <v>38</v>
      </c>
      <c r="C8" s="37" t="s">
        <v>5</v>
      </c>
      <c r="D8" s="12">
        <v>3</v>
      </c>
      <c r="E8" s="12">
        <v>3.34</v>
      </c>
      <c r="F8" s="14">
        <f>VLOOKUP(E8,[1]Sayfa2!$A$1:$B$183,2,FALSE)</f>
        <v>84.6</v>
      </c>
      <c r="G8" s="16">
        <f>F8/2</f>
        <v>42.3</v>
      </c>
      <c r="H8" s="14"/>
      <c r="I8" s="30"/>
      <c r="J8" s="18">
        <v>80</v>
      </c>
      <c r="K8" s="16">
        <f>MAX(H8:J8)/2</f>
        <v>40</v>
      </c>
      <c r="L8" s="16" t="s">
        <v>137</v>
      </c>
      <c r="M8" s="16" t="s">
        <v>138</v>
      </c>
      <c r="N8" s="16" t="s">
        <v>138</v>
      </c>
      <c r="O8" s="16" t="s">
        <v>149</v>
      </c>
      <c r="P8" s="36">
        <v>82.3</v>
      </c>
      <c r="Q8" s="45" t="s">
        <v>136</v>
      </c>
      <c r="S8" s="35"/>
    </row>
    <row r="9" spans="1:19" s="34" customFormat="1" x14ac:dyDescent="0.25">
      <c r="A9" s="19">
        <v>4</v>
      </c>
      <c r="B9" s="37" t="s">
        <v>35</v>
      </c>
      <c r="C9" s="37" t="s">
        <v>5</v>
      </c>
      <c r="D9" s="12">
        <v>2</v>
      </c>
      <c r="E9" s="12">
        <v>2.96</v>
      </c>
      <c r="F9" s="14">
        <f>VLOOKUP(E9,[1]Sayfa2!$A$1:$B$183,2,FALSE)</f>
        <v>75.73</v>
      </c>
      <c r="G9" s="16">
        <f>F9/2</f>
        <v>37.865000000000002</v>
      </c>
      <c r="H9" s="14"/>
      <c r="I9" s="30"/>
      <c r="J9" s="18">
        <v>84</v>
      </c>
      <c r="K9" s="16">
        <f>MAX(H9:J9)/2</f>
        <v>42</v>
      </c>
      <c r="L9" s="16" t="s">
        <v>137</v>
      </c>
      <c r="M9" s="16" t="s">
        <v>138</v>
      </c>
      <c r="N9" s="16" t="s">
        <v>138</v>
      </c>
      <c r="O9" s="16" t="s">
        <v>150</v>
      </c>
      <c r="P9" s="36">
        <v>79.864999999999995</v>
      </c>
      <c r="Q9" s="45" t="s">
        <v>136</v>
      </c>
      <c r="S9" s="35"/>
    </row>
    <row r="10" spans="1:19" s="34" customFormat="1" x14ac:dyDescent="0.25">
      <c r="A10" s="19">
        <v>5</v>
      </c>
      <c r="B10" s="37" t="s">
        <v>84</v>
      </c>
      <c r="C10" s="37" t="s">
        <v>5</v>
      </c>
      <c r="D10" s="12">
        <v>4</v>
      </c>
      <c r="E10" s="12">
        <v>3.1</v>
      </c>
      <c r="F10" s="14">
        <f>VLOOKUP(E10,[1]Sayfa2!$A$1:$B$183,2,FALSE)</f>
        <v>79</v>
      </c>
      <c r="G10" s="16">
        <f>F10/2</f>
        <v>39.5</v>
      </c>
      <c r="H10" s="17"/>
      <c r="I10" s="15">
        <v>80</v>
      </c>
      <c r="J10" s="18">
        <v>80</v>
      </c>
      <c r="K10" s="16">
        <f>MAX(H10:J10)/2</f>
        <v>40</v>
      </c>
      <c r="L10" s="16" t="s">
        <v>137</v>
      </c>
      <c r="M10" s="16" t="s">
        <v>138</v>
      </c>
      <c r="N10" s="16" t="s">
        <v>138</v>
      </c>
      <c r="O10" s="16" t="s">
        <v>151</v>
      </c>
      <c r="P10" s="36">
        <v>79.5</v>
      </c>
      <c r="Q10" s="45" t="s">
        <v>136</v>
      </c>
      <c r="S10" s="35"/>
    </row>
    <row r="11" spans="1:19" s="53" customFormat="1" ht="16.5" customHeight="1" x14ac:dyDescent="0.2">
      <c r="A11" s="73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5"/>
    </row>
    <row r="12" spans="1:19" s="34" customFormat="1" ht="41.25" customHeight="1" x14ac:dyDescent="0.25">
      <c r="A12" s="19">
        <v>6</v>
      </c>
      <c r="B12" s="37" t="s">
        <v>67</v>
      </c>
      <c r="C12" s="37" t="s">
        <v>14</v>
      </c>
      <c r="D12" s="12">
        <v>4</v>
      </c>
      <c r="E12" s="12">
        <v>3.38</v>
      </c>
      <c r="F12" s="14">
        <f>VLOOKUP(E12,[1]Sayfa2!$A$1:$B$183,2,FALSE)</f>
        <v>85.53</v>
      </c>
      <c r="G12" s="16">
        <f t="shared" ref="G12:G16" si="0">F12/2</f>
        <v>42.765000000000001</v>
      </c>
      <c r="H12" s="14"/>
      <c r="I12" s="18">
        <v>96</v>
      </c>
      <c r="J12" s="18">
        <v>88</v>
      </c>
      <c r="K12" s="16">
        <f t="shared" ref="K12:K16" si="1">MAX(H12:J12)/2</f>
        <v>48</v>
      </c>
      <c r="L12" s="16" t="s">
        <v>137</v>
      </c>
      <c r="M12" s="16" t="s">
        <v>138</v>
      </c>
      <c r="N12" s="16" t="s">
        <v>138</v>
      </c>
      <c r="O12" s="16" t="s">
        <v>153</v>
      </c>
      <c r="P12" s="36">
        <v>80.765000000000001</v>
      </c>
      <c r="Q12" s="46" t="s">
        <v>175</v>
      </c>
      <c r="S12" s="35"/>
    </row>
    <row r="13" spans="1:19" s="34" customFormat="1" ht="40.5" customHeight="1" x14ac:dyDescent="0.25">
      <c r="A13" s="12">
        <v>7</v>
      </c>
      <c r="B13" s="37" t="s">
        <v>22</v>
      </c>
      <c r="C13" s="37" t="s">
        <v>14</v>
      </c>
      <c r="D13" s="12">
        <v>4</v>
      </c>
      <c r="E13" s="12">
        <v>3.53</v>
      </c>
      <c r="F13" s="14">
        <f>VLOOKUP(E13,[1]Sayfa2!$A$1:$B$183,2,FALSE)</f>
        <v>89.03</v>
      </c>
      <c r="G13" s="16">
        <f t="shared" si="0"/>
        <v>44.515000000000001</v>
      </c>
      <c r="H13" s="14">
        <v>75</v>
      </c>
      <c r="I13" s="18">
        <v>92</v>
      </c>
      <c r="J13" s="18">
        <v>88</v>
      </c>
      <c r="K13" s="16">
        <f t="shared" si="1"/>
        <v>46</v>
      </c>
      <c r="L13" s="16" t="s">
        <v>147</v>
      </c>
      <c r="M13" s="16" t="s">
        <v>138</v>
      </c>
      <c r="N13" s="16" t="s">
        <v>138</v>
      </c>
      <c r="O13" s="16" t="s">
        <v>157</v>
      </c>
      <c r="P13" s="36">
        <v>80.515000000000001</v>
      </c>
      <c r="Q13" s="46" t="s">
        <v>193</v>
      </c>
      <c r="S13" s="35"/>
    </row>
    <row r="14" spans="1:19" s="34" customFormat="1" ht="15" customHeight="1" x14ac:dyDescent="0.25">
      <c r="A14" s="19">
        <v>8</v>
      </c>
      <c r="B14" s="37" t="s">
        <v>30</v>
      </c>
      <c r="C14" s="37" t="s">
        <v>14</v>
      </c>
      <c r="D14" s="12">
        <v>4</v>
      </c>
      <c r="E14" s="12">
        <v>3.02</v>
      </c>
      <c r="F14" s="14">
        <f>VLOOKUP(E14,[1]Sayfa2!$A$1:$B$183,2,FALSE)</f>
        <v>77.13</v>
      </c>
      <c r="G14" s="16">
        <f t="shared" si="0"/>
        <v>38.564999999999998</v>
      </c>
      <c r="H14" s="14"/>
      <c r="I14" s="30"/>
      <c r="J14" s="18">
        <v>80</v>
      </c>
      <c r="K14" s="16">
        <f t="shared" si="1"/>
        <v>40</v>
      </c>
      <c r="L14" s="16" t="s">
        <v>137</v>
      </c>
      <c r="M14" s="16" t="s">
        <v>138</v>
      </c>
      <c r="N14" s="16" t="s">
        <v>138</v>
      </c>
      <c r="O14" s="16" t="s">
        <v>154</v>
      </c>
      <c r="P14" s="36">
        <v>78.564999999999998</v>
      </c>
      <c r="Q14" s="47" t="s">
        <v>136</v>
      </c>
      <c r="S14" s="35"/>
    </row>
    <row r="15" spans="1:19" s="34" customFormat="1" ht="15" customHeight="1" x14ac:dyDescent="0.25">
      <c r="A15" s="19">
        <v>9</v>
      </c>
      <c r="B15" s="37" t="s">
        <v>83</v>
      </c>
      <c r="C15" s="37" t="s">
        <v>14</v>
      </c>
      <c r="D15" s="12">
        <v>3</v>
      </c>
      <c r="E15" s="12">
        <v>2.71</v>
      </c>
      <c r="F15" s="14">
        <f>VLOOKUP(E15,[1]Sayfa2!$A$1:$B$183,2,FALSE)</f>
        <v>69.900000000000006</v>
      </c>
      <c r="G15" s="16">
        <f t="shared" si="0"/>
        <v>34.950000000000003</v>
      </c>
      <c r="H15" s="14"/>
      <c r="I15" s="14"/>
      <c r="J15" s="15">
        <f>38*2</f>
        <v>76</v>
      </c>
      <c r="K15" s="16">
        <f t="shared" si="1"/>
        <v>38</v>
      </c>
      <c r="L15" s="16" t="s">
        <v>137</v>
      </c>
      <c r="M15" s="16" t="s">
        <v>138</v>
      </c>
      <c r="N15" s="16" t="s">
        <v>138</v>
      </c>
      <c r="O15" s="16" t="s">
        <v>153</v>
      </c>
      <c r="P15" s="36">
        <v>72.95</v>
      </c>
      <c r="Q15" s="47" t="s">
        <v>136</v>
      </c>
      <c r="S15" s="35"/>
    </row>
    <row r="16" spans="1:19" s="5" customFormat="1" x14ac:dyDescent="0.25">
      <c r="A16" s="12">
        <v>10</v>
      </c>
      <c r="B16" s="25" t="s">
        <v>39</v>
      </c>
      <c r="C16" s="37" t="s">
        <v>14</v>
      </c>
      <c r="D16" s="12">
        <v>4</v>
      </c>
      <c r="E16" s="12">
        <v>2.33</v>
      </c>
      <c r="F16" s="14">
        <f>VLOOKUP(E16,[1]Sayfa2!$A$1:$B$183,2,FALSE)</f>
        <v>61.03</v>
      </c>
      <c r="G16" s="16">
        <f t="shared" si="0"/>
        <v>30.515000000000001</v>
      </c>
      <c r="H16" s="17"/>
      <c r="I16" s="30"/>
      <c r="J16" s="20">
        <v>64</v>
      </c>
      <c r="K16" s="16">
        <f t="shared" si="1"/>
        <v>32</v>
      </c>
      <c r="L16" s="16" t="s">
        <v>137</v>
      </c>
      <c r="M16" s="16" t="s">
        <v>138</v>
      </c>
      <c r="N16" s="16" t="s">
        <v>138</v>
      </c>
      <c r="O16" s="16" t="s">
        <v>151</v>
      </c>
      <c r="P16" s="36">
        <v>62.515000000000001</v>
      </c>
      <c r="Q16" s="47" t="s">
        <v>136</v>
      </c>
      <c r="S16" s="6"/>
    </row>
    <row r="17" spans="1:19" s="53" customFormat="1" ht="16.5" customHeight="1" x14ac:dyDescent="0.2">
      <c r="A17" s="73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5"/>
    </row>
    <row r="18" spans="1:19" s="5" customFormat="1" ht="17.25" customHeight="1" x14ac:dyDescent="0.25">
      <c r="A18" s="12">
        <v>11</v>
      </c>
      <c r="B18" s="25" t="s">
        <v>66</v>
      </c>
      <c r="C18" s="25" t="s">
        <v>12</v>
      </c>
      <c r="D18" s="12">
        <v>4</v>
      </c>
      <c r="E18" s="12">
        <v>2.42</v>
      </c>
      <c r="F18" s="14">
        <f>VLOOKUP(E18,[1]Sayfa2!$A$1:$B$183,2,FALSE)</f>
        <v>63.13</v>
      </c>
      <c r="G18" s="16">
        <f>F18/2</f>
        <v>31.565000000000001</v>
      </c>
      <c r="H18" s="17"/>
      <c r="I18" s="15">
        <v>92</v>
      </c>
      <c r="J18" s="18">
        <v>68</v>
      </c>
      <c r="K18" s="16">
        <f>MAX(H18:J18)/2</f>
        <v>46</v>
      </c>
      <c r="L18" s="16" t="s">
        <v>137</v>
      </c>
      <c r="M18" s="16" t="s">
        <v>138</v>
      </c>
      <c r="N18" s="16" t="s">
        <v>138</v>
      </c>
      <c r="O18" s="16" t="s">
        <v>150</v>
      </c>
      <c r="P18" s="36">
        <v>77.564999999999998</v>
      </c>
      <c r="Q18" s="45" t="s">
        <v>135</v>
      </c>
      <c r="S18" s="9"/>
    </row>
    <row r="19" spans="1:19" s="5" customFormat="1" ht="17.25" customHeight="1" x14ac:dyDescent="0.25">
      <c r="A19" s="12">
        <v>12</v>
      </c>
      <c r="B19" s="25" t="s">
        <v>75</v>
      </c>
      <c r="C19" s="25" t="s">
        <v>12</v>
      </c>
      <c r="D19" s="12">
        <v>3</v>
      </c>
      <c r="E19" s="12">
        <v>2.9</v>
      </c>
      <c r="F19" s="14">
        <f>VLOOKUP(E19,[1]Sayfa2!$A$1:$B$183,2,FALSE)</f>
        <v>74.33</v>
      </c>
      <c r="G19" s="16">
        <f>F19/2</f>
        <v>37.164999999999999</v>
      </c>
      <c r="H19" s="17"/>
      <c r="I19" s="15"/>
      <c r="J19" s="18">
        <v>68</v>
      </c>
      <c r="K19" s="16">
        <f>MAX(H19:J19)/2</f>
        <v>34</v>
      </c>
      <c r="L19" s="16" t="s">
        <v>137</v>
      </c>
      <c r="M19" s="16" t="s">
        <v>138</v>
      </c>
      <c r="N19" s="16" t="s">
        <v>138</v>
      </c>
      <c r="O19" s="16" t="s">
        <v>151</v>
      </c>
      <c r="P19" s="36">
        <v>71.165000000000006</v>
      </c>
      <c r="Q19" s="45" t="s">
        <v>136</v>
      </c>
      <c r="S19" s="9"/>
    </row>
    <row r="20" spans="1:19" s="5" customFormat="1" ht="21.75" customHeight="1" x14ac:dyDescent="0.3">
      <c r="A20" s="69" t="s">
        <v>100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S20" s="9"/>
    </row>
    <row r="21" spans="1:19" s="5" customFormat="1" ht="66" customHeight="1" x14ac:dyDescent="0.25">
      <c r="A21" s="12">
        <v>13</v>
      </c>
      <c r="B21" s="25" t="s">
        <v>34</v>
      </c>
      <c r="C21" s="25" t="s">
        <v>121</v>
      </c>
      <c r="D21" s="12">
        <v>3</v>
      </c>
      <c r="E21" s="12">
        <v>3.59</v>
      </c>
      <c r="F21" s="14">
        <f>VLOOKUP(E21,[1]Sayfa2!$A$1:$B$183,2,FALSE)</f>
        <v>90.43</v>
      </c>
      <c r="G21" s="16">
        <f>F21/2</f>
        <v>45.215000000000003</v>
      </c>
      <c r="H21" s="29"/>
      <c r="I21" s="15">
        <v>88</v>
      </c>
      <c r="J21" s="18"/>
      <c r="K21" s="16">
        <f>MAX(H21:J21)/2</f>
        <v>44</v>
      </c>
      <c r="L21" s="16" t="s">
        <v>143</v>
      </c>
      <c r="M21" s="16" t="s">
        <v>138</v>
      </c>
      <c r="N21" s="16" t="s">
        <v>138</v>
      </c>
      <c r="O21" s="16" t="s">
        <v>151</v>
      </c>
      <c r="P21" s="36">
        <v>69.215000000000003</v>
      </c>
      <c r="Q21" s="46" t="s">
        <v>186</v>
      </c>
      <c r="S21" s="9"/>
    </row>
    <row r="22" spans="1:19" s="5" customFormat="1" ht="59.25" customHeight="1" x14ac:dyDescent="0.25">
      <c r="A22" s="12">
        <v>14</v>
      </c>
      <c r="B22" s="25" t="s">
        <v>110</v>
      </c>
      <c r="C22" s="25" t="s">
        <v>121</v>
      </c>
      <c r="D22" s="12">
        <v>2</v>
      </c>
      <c r="E22" s="12">
        <v>2.65</v>
      </c>
      <c r="F22" s="14">
        <f>VLOOKUP(E22,Sayfa2!$A$1:$B$183,2,FALSE)</f>
        <v>68.5</v>
      </c>
      <c r="G22" s="16">
        <f>F22/2</f>
        <v>34.25</v>
      </c>
      <c r="H22" s="17"/>
      <c r="I22" s="15"/>
      <c r="J22" s="18">
        <v>44</v>
      </c>
      <c r="K22" s="16">
        <f>MAX(H22:J22)/2</f>
        <v>22</v>
      </c>
      <c r="L22" s="16" t="s">
        <v>139</v>
      </c>
      <c r="M22" s="16" t="s">
        <v>138</v>
      </c>
      <c r="N22" s="16" t="s">
        <v>138</v>
      </c>
      <c r="O22" s="16" t="s">
        <v>151</v>
      </c>
      <c r="P22" s="24">
        <f>G22+K22</f>
        <v>56.25</v>
      </c>
      <c r="Q22" s="27" t="s">
        <v>198</v>
      </c>
      <c r="S22" s="9"/>
    </row>
    <row r="23" spans="1:19" s="5" customFormat="1" ht="18.75" customHeight="1" x14ac:dyDescent="0.3">
      <c r="A23" s="69" t="s">
        <v>101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</row>
    <row r="24" spans="1:19" s="5" customFormat="1" ht="63.75" x14ac:dyDescent="0.25">
      <c r="A24" s="13">
        <v>15</v>
      </c>
      <c r="B24" s="38" t="s">
        <v>45</v>
      </c>
      <c r="C24" s="38" t="s">
        <v>6</v>
      </c>
      <c r="D24" s="13">
        <v>4</v>
      </c>
      <c r="E24" s="13">
        <v>3.47</v>
      </c>
      <c r="F24" s="14">
        <f>VLOOKUP(E24,[1]Sayfa2!$A$1:$B$183,2,FALSE)</f>
        <v>87.63</v>
      </c>
      <c r="G24" s="16">
        <f>F24/2</f>
        <v>43.814999999999998</v>
      </c>
      <c r="H24" s="17"/>
      <c r="I24" s="15">
        <v>96</v>
      </c>
      <c r="J24" s="20"/>
      <c r="K24" s="16">
        <f>MAX(H24:J24)/2</f>
        <v>48</v>
      </c>
      <c r="L24" s="16" t="s">
        <v>144</v>
      </c>
      <c r="M24" s="16" t="s">
        <v>138</v>
      </c>
      <c r="N24" s="16" t="s">
        <v>138</v>
      </c>
      <c r="O24" s="16" t="s">
        <v>152</v>
      </c>
      <c r="P24" s="36">
        <v>86.814999999999998</v>
      </c>
      <c r="Q24" s="48" t="s">
        <v>176</v>
      </c>
      <c r="S24" s="6"/>
    </row>
    <row r="25" spans="1:19" s="5" customFormat="1" ht="39.75" x14ac:dyDescent="0.25">
      <c r="A25" s="13">
        <v>16</v>
      </c>
      <c r="B25" s="38" t="s">
        <v>122</v>
      </c>
      <c r="C25" s="38" t="s">
        <v>6</v>
      </c>
      <c r="D25" s="13">
        <v>3</v>
      </c>
      <c r="E25" s="13">
        <v>3.81</v>
      </c>
      <c r="F25" s="14">
        <f>VLOOKUP(E25,[1]Sayfa2!$A$1:$B$183,2,FALSE)</f>
        <v>95.56</v>
      </c>
      <c r="G25" s="16">
        <f>F25/2</f>
        <v>47.78</v>
      </c>
      <c r="H25" s="17"/>
      <c r="I25" s="15"/>
      <c r="J25" s="20">
        <v>96</v>
      </c>
      <c r="K25" s="16">
        <f>MAX(H25:J25)/2</f>
        <v>48</v>
      </c>
      <c r="L25" s="16" t="s">
        <v>147</v>
      </c>
      <c r="M25" s="16" t="s">
        <v>138</v>
      </c>
      <c r="N25" s="16" t="s">
        <v>138</v>
      </c>
      <c r="O25" s="16" t="s">
        <v>155</v>
      </c>
      <c r="P25" s="36">
        <v>85.78</v>
      </c>
      <c r="Q25" s="48" t="s">
        <v>194</v>
      </c>
      <c r="S25" s="6"/>
    </row>
    <row r="26" spans="1:19" s="5" customFormat="1" ht="51" customHeight="1" x14ac:dyDescent="0.25">
      <c r="A26" s="13">
        <v>17</v>
      </c>
      <c r="B26" s="38" t="s">
        <v>24</v>
      </c>
      <c r="C26" s="38" t="s">
        <v>6</v>
      </c>
      <c r="D26" s="13">
        <v>3</v>
      </c>
      <c r="E26" s="13">
        <v>3.41</v>
      </c>
      <c r="F26" s="14">
        <f>VLOOKUP(E26,[1]Sayfa2!$A$1:$B$183,2,FALSE)</f>
        <v>86.23</v>
      </c>
      <c r="G26" s="16">
        <f>F26/2</f>
        <v>43.115000000000002</v>
      </c>
      <c r="H26" s="17"/>
      <c r="I26" s="15"/>
      <c r="J26" s="20">
        <v>88</v>
      </c>
      <c r="K26" s="16">
        <f>MAX(H26:J26)/2</f>
        <v>44</v>
      </c>
      <c r="L26" s="16" t="s">
        <v>137</v>
      </c>
      <c r="M26" s="16" t="s">
        <v>138</v>
      </c>
      <c r="N26" s="16" t="s">
        <v>138</v>
      </c>
      <c r="O26" s="16" t="s">
        <v>151</v>
      </c>
      <c r="P26" s="36">
        <v>77.114999999999995</v>
      </c>
      <c r="Q26" s="48" t="s">
        <v>177</v>
      </c>
      <c r="S26" s="6"/>
    </row>
    <row r="27" spans="1:19" s="5" customFormat="1" x14ac:dyDescent="0.25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S27" s="6"/>
    </row>
    <row r="28" spans="1:19" s="5" customFormat="1" x14ac:dyDescent="0.25">
      <c r="A28" s="13">
        <v>18</v>
      </c>
      <c r="B28" s="38" t="s">
        <v>79</v>
      </c>
      <c r="C28" s="38" t="s">
        <v>123</v>
      </c>
      <c r="D28" s="13">
        <v>4</v>
      </c>
      <c r="E28" s="13">
        <v>3.59</v>
      </c>
      <c r="F28" s="14">
        <f>VLOOKUP(E28,[1]Sayfa2!$A$1:$B$183,2,FALSE)</f>
        <v>90.43</v>
      </c>
      <c r="G28" s="16">
        <f t="shared" ref="G28:G29" si="2">F28/2</f>
        <v>45.215000000000003</v>
      </c>
      <c r="H28" s="17"/>
      <c r="I28" s="15"/>
      <c r="J28" s="20">
        <v>64</v>
      </c>
      <c r="K28" s="16">
        <f t="shared" ref="K28:K29" si="3">MAX(H28:J28)/2</f>
        <v>32</v>
      </c>
      <c r="L28" s="16" t="s">
        <v>140</v>
      </c>
      <c r="M28" s="16" t="s">
        <v>138</v>
      </c>
      <c r="N28" s="16" t="s">
        <v>138</v>
      </c>
      <c r="O28" s="16" t="s">
        <v>150</v>
      </c>
      <c r="P28" s="36">
        <v>77.215000000000003</v>
      </c>
      <c r="Q28" s="49" t="s">
        <v>135</v>
      </c>
      <c r="S28" s="6"/>
    </row>
    <row r="29" spans="1:19" s="5" customFormat="1" x14ac:dyDescent="0.25">
      <c r="A29" s="13">
        <v>19</v>
      </c>
      <c r="B29" s="38" t="s">
        <v>80</v>
      </c>
      <c r="C29" s="38" t="s">
        <v>123</v>
      </c>
      <c r="D29" s="13">
        <v>4</v>
      </c>
      <c r="E29" s="13">
        <v>3.25</v>
      </c>
      <c r="F29" s="14">
        <f>VLOOKUP(E29,[1]Sayfa2!$A$1:$B$183,2,FALSE)</f>
        <v>82.5</v>
      </c>
      <c r="G29" s="16">
        <f t="shared" si="2"/>
        <v>41.25</v>
      </c>
      <c r="H29" s="17"/>
      <c r="I29" s="15"/>
      <c r="J29" s="20">
        <v>52</v>
      </c>
      <c r="K29" s="16">
        <f t="shared" si="3"/>
        <v>26</v>
      </c>
      <c r="L29" s="16" t="s">
        <v>140</v>
      </c>
      <c r="M29" s="16" t="s">
        <v>138</v>
      </c>
      <c r="N29" s="16" t="s">
        <v>138</v>
      </c>
      <c r="O29" s="16" t="s">
        <v>153</v>
      </c>
      <c r="P29" s="36">
        <v>67.25</v>
      </c>
      <c r="Q29" s="49" t="s">
        <v>136</v>
      </c>
      <c r="S29" s="6"/>
    </row>
    <row r="30" spans="1:19" s="5" customFormat="1" x14ac:dyDescent="0.25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S30" s="6"/>
    </row>
    <row r="31" spans="1:19" s="5" customFormat="1" ht="52.5" customHeight="1" x14ac:dyDescent="0.25">
      <c r="A31" s="13">
        <v>20</v>
      </c>
      <c r="B31" s="38" t="s">
        <v>46</v>
      </c>
      <c r="C31" s="38" t="s">
        <v>124</v>
      </c>
      <c r="D31" s="13">
        <v>4</v>
      </c>
      <c r="E31" s="13">
        <v>3.3</v>
      </c>
      <c r="F31" s="14">
        <f>VLOOKUP(E31,[1]Sayfa2!$A$1:$B$183,2,FALSE)</f>
        <v>83.66</v>
      </c>
      <c r="G31" s="16">
        <f t="shared" ref="G31" si="4">F31/2</f>
        <v>41.83</v>
      </c>
      <c r="H31" s="17"/>
      <c r="I31" s="15"/>
      <c r="J31" s="20">
        <v>80</v>
      </c>
      <c r="K31" s="16">
        <f t="shared" ref="K31" si="5">MAX(H31:J31)/2</f>
        <v>40</v>
      </c>
      <c r="L31" s="16" t="s">
        <v>141</v>
      </c>
      <c r="M31" s="16" t="s">
        <v>138</v>
      </c>
      <c r="N31" s="16" t="s">
        <v>138</v>
      </c>
      <c r="O31" s="16" t="s">
        <v>151</v>
      </c>
      <c r="P31" s="36">
        <v>71.83</v>
      </c>
      <c r="Q31" s="48" t="s">
        <v>178</v>
      </c>
      <c r="S31" s="6"/>
    </row>
    <row r="32" spans="1:19" s="5" customFormat="1" x14ac:dyDescent="0.2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S32" s="6"/>
    </row>
    <row r="33" spans="1:19" s="5" customFormat="1" ht="45.75" customHeight="1" x14ac:dyDescent="0.25">
      <c r="A33" s="13">
        <v>21</v>
      </c>
      <c r="B33" s="38" t="s">
        <v>52</v>
      </c>
      <c r="C33" s="38" t="s">
        <v>125</v>
      </c>
      <c r="D33" s="13">
        <v>4</v>
      </c>
      <c r="E33" s="13">
        <v>3.32</v>
      </c>
      <c r="F33" s="14">
        <f>VLOOKUP(E33,[1]Sayfa2!$A$1:$B$183,2,FALSE)</f>
        <v>84.13</v>
      </c>
      <c r="G33" s="16">
        <f>F33/2</f>
        <v>42.064999999999998</v>
      </c>
      <c r="H33" s="17"/>
      <c r="I33" s="15"/>
      <c r="J33" s="20">
        <v>28</v>
      </c>
      <c r="K33" s="16">
        <f>MAX(H33:J33)/2</f>
        <v>14</v>
      </c>
      <c r="L33" s="16" t="s">
        <v>137</v>
      </c>
      <c r="M33" s="16" t="s">
        <v>138</v>
      </c>
      <c r="N33" s="16" t="s">
        <v>138</v>
      </c>
      <c r="O33" s="16" t="s">
        <v>152</v>
      </c>
      <c r="P33" s="36">
        <v>56.064999999999998</v>
      </c>
      <c r="Q33" s="48" t="s">
        <v>172</v>
      </c>
      <c r="S33" s="6"/>
    </row>
    <row r="34" spans="1:19" s="5" customFormat="1" ht="45.75" customHeight="1" x14ac:dyDescent="0.25">
      <c r="A34" s="13">
        <v>22</v>
      </c>
      <c r="B34" s="38" t="s">
        <v>126</v>
      </c>
      <c r="C34" s="38" t="s">
        <v>125</v>
      </c>
      <c r="D34" s="13">
        <v>3</v>
      </c>
      <c r="E34" s="13">
        <v>3</v>
      </c>
      <c r="F34" s="14">
        <f>VLOOKUP(E34,[1]Sayfa2!$A$1:$B$183,2,FALSE)</f>
        <v>76.66</v>
      </c>
      <c r="G34" s="16">
        <f>F34/2</f>
        <v>38.33</v>
      </c>
      <c r="H34" s="17"/>
      <c r="I34" s="15"/>
      <c r="J34" s="20">
        <v>24</v>
      </c>
      <c r="K34" s="16">
        <f>MAX(H34:J34)/2</f>
        <v>12</v>
      </c>
      <c r="L34" s="16" t="s">
        <v>137</v>
      </c>
      <c r="M34" s="16" t="s">
        <v>138</v>
      </c>
      <c r="N34" s="16" t="s">
        <v>138</v>
      </c>
      <c r="O34" s="16" t="s">
        <v>156</v>
      </c>
      <c r="P34" s="36">
        <v>50.33</v>
      </c>
      <c r="Q34" s="48" t="s">
        <v>171</v>
      </c>
      <c r="S34" s="6"/>
    </row>
    <row r="35" spans="1:19" s="5" customFormat="1" ht="49.5" customHeight="1" x14ac:dyDescent="0.25">
      <c r="A35" s="13">
        <v>23</v>
      </c>
      <c r="B35" s="38" t="s">
        <v>53</v>
      </c>
      <c r="C35" s="38" t="s">
        <v>125</v>
      </c>
      <c r="D35" s="13">
        <v>4</v>
      </c>
      <c r="E35" s="13">
        <v>3.12</v>
      </c>
      <c r="F35" s="14">
        <f>VLOOKUP(E35,[1]Sayfa2!$A$1:$B$183,2,FALSE)</f>
        <v>79.459999999999994</v>
      </c>
      <c r="G35" s="16">
        <f>F35/2</f>
        <v>39.729999999999997</v>
      </c>
      <c r="H35" s="17"/>
      <c r="I35" s="15"/>
      <c r="J35" s="20">
        <v>20</v>
      </c>
      <c r="K35" s="16">
        <f>MAX(H35:J35)/2</f>
        <v>10</v>
      </c>
      <c r="L35" s="16" t="s">
        <v>137</v>
      </c>
      <c r="M35" s="16" t="s">
        <v>138</v>
      </c>
      <c r="N35" s="16" t="s">
        <v>138</v>
      </c>
      <c r="O35" s="16" t="s">
        <v>152</v>
      </c>
      <c r="P35" s="36">
        <v>49.73</v>
      </c>
      <c r="Q35" s="48" t="s">
        <v>172</v>
      </c>
      <c r="S35" s="6"/>
    </row>
    <row r="36" spans="1:19" s="5" customFormat="1" x14ac:dyDescent="0.25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S36" s="6"/>
    </row>
    <row r="37" spans="1:19" s="5" customFormat="1" ht="60.75" customHeight="1" x14ac:dyDescent="0.25">
      <c r="A37" s="13">
        <v>24</v>
      </c>
      <c r="B37" s="38" t="s">
        <v>109</v>
      </c>
      <c r="C37" s="38" t="s">
        <v>127</v>
      </c>
      <c r="D37" s="13">
        <v>3</v>
      </c>
      <c r="E37" s="13">
        <v>3.13</v>
      </c>
      <c r="F37" s="14">
        <f>VLOOKUP(E37,[1]Sayfa2!$A$1:$B$183,2,FALSE)</f>
        <v>79.7</v>
      </c>
      <c r="G37" s="16">
        <f t="shared" ref="G37" si="6">F37/2</f>
        <v>39.85</v>
      </c>
      <c r="H37" s="17"/>
      <c r="I37" s="15"/>
      <c r="J37" s="20">
        <v>64</v>
      </c>
      <c r="K37" s="16">
        <f t="shared" ref="K37" si="7">MAX(H37:J37)/2</f>
        <v>32</v>
      </c>
      <c r="L37" s="16" t="s">
        <v>137</v>
      </c>
      <c r="M37" s="16" t="s">
        <v>138</v>
      </c>
      <c r="N37" s="16" t="s">
        <v>138</v>
      </c>
      <c r="O37" s="16" t="s">
        <v>158</v>
      </c>
      <c r="P37" s="36">
        <v>71.849999999999994</v>
      </c>
      <c r="Q37" s="58" t="s">
        <v>201</v>
      </c>
      <c r="S37" s="6"/>
    </row>
    <row r="38" spans="1:19" s="10" customFormat="1" ht="24.95" customHeight="1" x14ac:dyDescent="0.25">
      <c r="A38" s="71" t="s">
        <v>98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S38" s="11"/>
    </row>
    <row r="39" spans="1:19" s="5" customFormat="1" ht="39" customHeight="1" x14ac:dyDescent="0.25">
      <c r="A39" s="12">
        <v>25</v>
      </c>
      <c r="B39" s="25" t="s">
        <v>36</v>
      </c>
      <c r="C39" s="25" t="s">
        <v>15</v>
      </c>
      <c r="D39" s="12">
        <v>3</v>
      </c>
      <c r="E39" s="12">
        <v>3.85</v>
      </c>
      <c r="F39" s="14">
        <f>VLOOKUP(E39,[1]Sayfa2!$A$1:$B$183,2,FALSE)</f>
        <v>96.5</v>
      </c>
      <c r="G39" s="16">
        <f t="shared" ref="G39:G41" si="8">F39/2</f>
        <v>48.25</v>
      </c>
      <c r="H39" s="17"/>
      <c r="I39" s="15"/>
      <c r="J39" s="20">
        <v>96</v>
      </c>
      <c r="K39" s="16">
        <f t="shared" ref="K39:K41" si="9">MAX(H39:J39)/2</f>
        <v>48</v>
      </c>
      <c r="L39" s="16" t="s">
        <v>147</v>
      </c>
      <c r="M39" s="16" t="s">
        <v>138</v>
      </c>
      <c r="N39" s="16" t="s">
        <v>138</v>
      </c>
      <c r="O39" s="16" t="s">
        <v>151</v>
      </c>
      <c r="P39" s="36">
        <v>86.25</v>
      </c>
      <c r="Q39" s="46" t="s">
        <v>192</v>
      </c>
      <c r="S39" s="6"/>
    </row>
    <row r="40" spans="1:19" s="5" customFormat="1" x14ac:dyDescent="0.25">
      <c r="A40" s="12">
        <v>26</v>
      </c>
      <c r="B40" s="25" t="s">
        <v>77</v>
      </c>
      <c r="C40" s="25" t="s">
        <v>15</v>
      </c>
      <c r="D40" s="12">
        <v>3</v>
      </c>
      <c r="E40" s="12">
        <v>3.09</v>
      </c>
      <c r="F40" s="14">
        <f>VLOOKUP(E40,[1]Sayfa2!$A$1:$B$183,2,FALSE)</f>
        <v>78.760000000000005</v>
      </c>
      <c r="G40" s="16">
        <f t="shared" si="8"/>
        <v>39.380000000000003</v>
      </c>
      <c r="H40" s="17"/>
      <c r="I40" s="15">
        <v>88</v>
      </c>
      <c r="J40" s="20"/>
      <c r="K40" s="16">
        <f t="shared" si="9"/>
        <v>44</v>
      </c>
      <c r="L40" s="16" t="s">
        <v>137</v>
      </c>
      <c r="M40" s="16" t="s">
        <v>138</v>
      </c>
      <c r="N40" s="16" t="s">
        <v>138</v>
      </c>
      <c r="O40" s="16" t="s">
        <v>159</v>
      </c>
      <c r="P40" s="36">
        <f>G40+K40</f>
        <v>83.38</v>
      </c>
      <c r="Q40" s="40" t="s">
        <v>135</v>
      </c>
      <c r="S40" s="6"/>
    </row>
    <row r="41" spans="1:19" s="5" customFormat="1" x14ac:dyDescent="0.25">
      <c r="A41" s="12">
        <v>27</v>
      </c>
      <c r="B41" s="25" t="s">
        <v>128</v>
      </c>
      <c r="C41" s="25" t="s">
        <v>15</v>
      </c>
      <c r="D41" s="12">
        <v>3</v>
      </c>
      <c r="E41" s="12">
        <v>2.89</v>
      </c>
      <c r="F41" s="14">
        <f>VLOOKUP(E41,[1]Sayfa2!$A$1:$B$183,2,FALSE)</f>
        <v>74.099999999999994</v>
      </c>
      <c r="G41" s="16">
        <f t="shared" si="8"/>
        <v>37.049999999999997</v>
      </c>
      <c r="H41" s="17"/>
      <c r="I41" s="15">
        <v>92</v>
      </c>
      <c r="J41" s="20"/>
      <c r="K41" s="16">
        <f t="shared" si="9"/>
        <v>46</v>
      </c>
      <c r="L41" s="16" t="s">
        <v>137</v>
      </c>
      <c r="M41" s="16" t="s">
        <v>138</v>
      </c>
      <c r="N41" s="16" t="s">
        <v>138</v>
      </c>
      <c r="O41" s="16" t="s">
        <v>150</v>
      </c>
      <c r="P41" s="36">
        <f>G41+K41</f>
        <v>83.05</v>
      </c>
      <c r="Q41" s="47" t="s">
        <v>136</v>
      </c>
      <c r="S41" s="6"/>
    </row>
    <row r="42" spans="1:19" s="5" customFormat="1" x14ac:dyDescent="0.25">
      <c r="A42" s="12">
        <v>28</v>
      </c>
      <c r="B42" s="25" t="s">
        <v>40</v>
      </c>
      <c r="C42" s="25" t="s">
        <v>15</v>
      </c>
      <c r="D42" s="12">
        <v>3</v>
      </c>
      <c r="E42" s="12">
        <v>2.79</v>
      </c>
      <c r="F42" s="14">
        <v>71.760000000000005</v>
      </c>
      <c r="G42" s="16">
        <v>35.880000000000003</v>
      </c>
      <c r="H42" s="17"/>
      <c r="I42" s="15"/>
      <c r="J42" s="20">
        <v>68</v>
      </c>
      <c r="K42" s="16">
        <v>34</v>
      </c>
      <c r="L42" s="16" t="s">
        <v>137</v>
      </c>
      <c r="M42" s="16" t="s">
        <v>138</v>
      </c>
      <c r="N42" s="16" t="s">
        <v>138</v>
      </c>
      <c r="O42" s="16" t="s">
        <v>155</v>
      </c>
      <c r="P42" s="36">
        <f>G42+K42</f>
        <v>69.88</v>
      </c>
      <c r="Q42" s="47" t="s">
        <v>136</v>
      </c>
      <c r="S42" s="6"/>
    </row>
    <row r="43" spans="1:19" s="5" customFormat="1" x14ac:dyDescent="0.25">
      <c r="A43" s="12">
        <v>29</v>
      </c>
      <c r="B43" s="25" t="s">
        <v>23</v>
      </c>
      <c r="C43" s="25" t="s">
        <v>15</v>
      </c>
      <c r="D43" s="12">
        <v>4</v>
      </c>
      <c r="E43" s="12">
        <v>2.2599999999999998</v>
      </c>
      <c r="F43" s="14">
        <f>VLOOKUP(E43,[1]Sayfa2!$A$1:$B$183,2,FALSE)</f>
        <v>59.4</v>
      </c>
      <c r="G43" s="16">
        <f t="shared" ref="G43" si="10">F43/2</f>
        <v>29.7</v>
      </c>
      <c r="H43" s="17"/>
      <c r="I43" s="15"/>
      <c r="J43" s="20">
        <v>68</v>
      </c>
      <c r="K43" s="16">
        <f t="shared" ref="K43" si="11">MAX(H43:J43)/2</f>
        <v>34</v>
      </c>
      <c r="L43" s="16" t="s">
        <v>137</v>
      </c>
      <c r="M43" s="16" t="s">
        <v>138</v>
      </c>
      <c r="N43" s="16" t="s">
        <v>138</v>
      </c>
      <c r="O43" s="16" t="s">
        <v>159</v>
      </c>
      <c r="P43" s="36">
        <f>G43+K43</f>
        <v>63.7</v>
      </c>
      <c r="Q43" s="47" t="s">
        <v>136</v>
      </c>
      <c r="S43" s="6"/>
    </row>
    <row r="44" spans="1:19" s="53" customFormat="1" ht="16.5" customHeight="1" x14ac:dyDescent="0.2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5"/>
    </row>
    <row r="45" spans="1:19" s="5" customFormat="1" ht="18" customHeight="1" x14ac:dyDescent="0.25">
      <c r="A45" s="12">
        <v>30</v>
      </c>
      <c r="B45" s="25" t="s">
        <v>47</v>
      </c>
      <c r="C45" s="25" t="s">
        <v>7</v>
      </c>
      <c r="D45" s="12">
        <v>3</v>
      </c>
      <c r="E45" s="12">
        <v>3.52</v>
      </c>
      <c r="F45" s="14">
        <f>VLOOKUP(E45,[1]Sayfa2!$A$1:$B$183,2,FALSE)</f>
        <v>88.8</v>
      </c>
      <c r="G45" s="16">
        <f>F45/2</f>
        <v>44.4</v>
      </c>
      <c r="H45" s="17"/>
      <c r="I45" s="15">
        <v>92</v>
      </c>
      <c r="J45" s="20"/>
      <c r="K45" s="16">
        <f>MAX(H45:J45)/2</f>
        <v>46</v>
      </c>
      <c r="L45" s="16" t="s">
        <v>137</v>
      </c>
      <c r="M45" s="16" t="s">
        <v>138</v>
      </c>
      <c r="N45" s="16" t="s">
        <v>138</v>
      </c>
      <c r="O45" s="16" t="s">
        <v>155</v>
      </c>
      <c r="P45" s="36">
        <f>G45+K45</f>
        <v>90.4</v>
      </c>
      <c r="Q45" s="40" t="s">
        <v>135</v>
      </c>
      <c r="S45" s="6"/>
    </row>
    <row r="46" spans="1:19" s="5" customFormat="1" x14ac:dyDescent="0.25">
      <c r="A46" s="12">
        <v>31</v>
      </c>
      <c r="B46" s="25" t="s">
        <v>60</v>
      </c>
      <c r="C46" s="25" t="s">
        <v>7</v>
      </c>
      <c r="D46" s="12">
        <v>4</v>
      </c>
      <c r="E46" s="12">
        <v>3.09</v>
      </c>
      <c r="F46" s="14">
        <f>VLOOKUP(E46,[1]Sayfa2!$A$1:$B$183,2,FALSE)</f>
        <v>78.760000000000005</v>
      </c>
      <c r="G46" s="16">
        <f>F46/2</f>
        <v>39.380000000000003</v>
      </c>
      <c r="H46" s="17"/>
      <c r="I46" s="15"/>
      <c r="J46" s="20">
        <v>84</v>
      </c>
      <c r="K46" s="16">
        <f>MAX(H46:J46)/2</f>
        <v>42</v>
      </c>
      <c r="L46" s="16" t="s">
        <v>137</v>
      </c>
      <c r="M46" s="16" t="s">
        <v>138</v>
      </c>
      <c r="N46" s="16" t="s">
        <v>138</v>
      </c>
      <c r="O46" s="16" t="s">
        <v>154</v>
      </c>
      <c r="P46" s="36">
        <f>G46+K46</f>
        <v>81.38</v>
      </c>
      <c r="Q46" s="47" t="s">
        <v>136</v>
      </c>
      <c r="S46" s="6"/>
    </row>
    <row r="47" spans="1:19" s="5" customFormat="1" x14ac:dyDescent="0.25">
      <c r="A47" s="12">
        <v>32</v>
      </c>
      <c r="B47" s="25" t="s">
        <v>68</v>
      </c>
      <c r="C47" s="25" t="s">
        <v>7</v>
      </c>
      <c r="D47" s="12">
        <v>3</v>
      </c>
      <c r="E47" s="12">
        <v>2.68</v>
      </c>
      <c r="F47" s="14">
        <f>VLOOKUP(E47,[1]Sayfa2!$A$1:$B$183,2,FALSE)</f>
        <v>69.2</v>
      </c>
      <c r="G47" s="16">
        <f>F47/2</f>
        <v>34.6</v>
      </c>
      <c r="H47" s="17"/>
      <c r="I47" s="15"/>
      <c r="J47" s="20">
        <v>84</v>
      </c>
      <c r="K47" s="16">
        <f>MAX(H47:J47)/2</f>
        <v>42</v>
      </c>
      <c r="L47" s="16" t="s">
        <v>137</v>
      </c>
      <c r="M47" s="16" t="s">
        <v>138</v>
      </c>
      <c r="N47" s="16" t="s">
        <v>138</v>
      </c>
      <c r="O47" s="16" t="s">
        <v>160</v>
      </c>
      <c r="P47" s="36">
        <f>G47+K47</f>
        <v>76.599999999999994</v>
      </c>
      <c r="Q47" s="47" t="s">
        <v>136</v>
      </c>
      <c r="S47" s="6"/>
    </row>
    <row r="48" spans="1:19" s="5" customFormat="1" ht="39.75" customHeight="1" x14ac:dyDescent="0.25">
      <c r="A48" s="12">
        <v>33</v>
      </c>
      <c r="B48" s="25" t="s">
        <v>50</v>
      </c>
      <c r="C48" s="25" t="s">
        <v>7</v>
      </c>
      <c r="D48" s="12">
        <v>4</v>
      </c>
      <c r="E48" s="12">
        <v>3.34</v>
      </c>
      <c r="F48" s="14">
        <f>VLOOKUP(E48,[1]Sayfa2!$A$1:$B$183,2,FALSE)</f>
        <v>84.6</v>
      </c>
      <c r="G48" s="16">
        <f>F48/2</f>
        <v>42.3</v>
      </c>
      <c r="H48" s="17"/>
      <c r="I48" s="15"/>
      <c r="J48" s="20">
        <v>84</v>
      </c>
      <c r="K48" s="16">
        <f>MAX(H48:J48)/2</f>
        <v>42</v>
      </c>
      <c r="L48" s="16" t="s">
        <v>148</v>
      </c>
      <c r="M48" s="16" t="s">
        <v>138</v>
      </c>
      <c r="N48" s="16" t="s">
        <v>138</v>
      </c>
      <c r="O48" s="16" t="s">
        <v>154</v>
      </c>
      <c r="P48" s="36">
        <v>74.3</v>
      </c>
      <c r="Q48" s="46" t="s">
        <v>195</v>
      </c>
      <c r="S48" s="6"/>
    </row>
    <row r="49" spans="1:19" s="53" customFormat="1" ht="16.5" customHeight="1" x14ac:dyDescent="0.2">
      <c r="A49" s="73"/>
      <c r="B49" s="74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5"/>
    </row>
    <row r="50" spans="1:19" s="5" customFormat="1" ht="48" customHeight="1" x14ac:dyDescent="0.25">
      <c r="A50" s="12">
        <v>34</v>
      </c>
      <c r="B50" s="25" t="s">
        <v>42</v>
      </c>
      <c r="C50" s="25" t="s">
        <v>16</v>
      </c>
      <c r="D50" s="12">
        <v>4</v>
      </c>
      <c r="E50" s="12">
        <v>2.81</v>
      </c>
      <c r="F50" s="14">
        <f>VLOOKUP(E50,[1]Sayfa2!$A$1:$B$183,2,FALSE)</f>
        <v>72.23</v>
      </c>
      <c r="G50" s="16">
        <f t="shared" ref="G50" si="12">F50/2</f>
        <v>36.115000000000002</v>
      </c>
      <c r="H50" s="17"/>
      <c r="I50" s="15"/>
      <c r="J50" s="20">
        <f>28*2</f>
        <v>56</v>
      </c>
      <c r="K50" s="16">
        <f t="shared" ref="K50:K58" si="13">MAX(H50:J50)/2</f>
        <v>28</v>
      </c>
      <c r="L50" s="16" t="s">
        <v>137</v>
      </c>
      <c r="M50" s="16" t="s">
        <v>138</v>
      </c>
      <c r="N50" s="16" t="s">
        <v>138</v>
      </c>
      <c r="O50" s="16" t="s">
        <v>150</v>
      </c>
      <c r="P50" s="36">
        <v>64.114999999999995</v>
      </c>
      <c r="Q50" s="27" t="s">
        <v>170</v>
      </c>
      <c r="S50" s="6"/>
    </row>
    <row r="51" spans="1:19" s="53" customFormat="1" ht="16.5" customHeight="1" x14ac:dyDescent="0.2">
      <c r="A51" s="73"/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5"/>
    </row>
    <row r="52" spans="1:19" s="5" customFormat="1" ht="59.25" customHeight="1" x14ac:dyDescent="0.25">
      <c r="A52" s="12">
        <v>35</v>
      </c>
      <c r="B52" s="25" t="s">
        <v>31</v>
      </c>
      <c r="C52" s="25" t="s">
        <v>8</v>
      </c>
      <c r="D52" s="12">
        <v>4</v>
      </c>
      <c r="E52" s="12">
        <v>3.15</v>
      </c>
      <c r="F52" s="14">
        <f>VLOOKUP(E52,[1]Sayfa2!$A$1:$B$183,2,FALSE)</f>
        <v>80.16</v>
      </c>
      <c r="G52" s="16">
        <f t="shared" ref="G52:G54" si="14">F52/2</f>
        <v>40.08</v>
      </c>
      <c r="H52" s="17"/>
      <c r="I52" s="15"/>
      <c r="J52" s="20">
        <v>88</v>
      </c>
      <c r="K52" s="16">
        <f t="shared" si="13"/>
        <v>44</v>
      </c>
      <c r="L52" s="16" t="s">
        <v>140</v>
      </c>
      <c r="M52" s="16" t="s">
        <v>138</v>
      </c>
      <c r="N52" s="16" t="s">
        <v>138</v>
      </c>
      <c r="O52" s="16" t="s">
        <v>158</v>
      </c>
      <c r="P52" s="36">
        <v>74.08</v>
      </c>
      <c r="Q52" s="27" t="s">
        <v>179</v>
      </c>
      <c r="S52" s="6"/>
    </row>
    <row r="53" spans="1:19" s="5" customFormat="1" x14ac:dyDescent="0.25">
      <c r="A53" s="12">
        <v>36</v>
      </c>
      <c r="B53" s="25" t="s">
        <v>61</v>
      </c>
      <c r="C53" s="25" t="s">
        <v>8</v>
      </c>
      <c r="D53" s="12">
        <v>3</v>
      </c>
      <c r="E53" s="12">
        <v>2.77</v>
      </c>
      <c r="F53" s="14">
        <f>VLOOKUP(E53,[1]Sayfa2!$A$1:$B$183,2,FALSE)</f>
        <v>71.3</v>
      </c>
      <c r="G53" s="16">
        <f t="shared" si="14"/>
        <v>35.65</v>
      </c>
      <c r="H53" s="17"/>
      <c r="I53" s="15"/>
      <c r="J53" s="20">
        <v>68</v>
      </c>
      <c r="K53" s="16">
        <f t="shared" si="13"/>
        <v>34</v>
      </c>
      <c r="L53" s="16" t="s">
        <v>140</v>
      </c>
      <c r="M53" s="16" t="s">
        <v>138</v>
      </c>
      <c r="N53" s="16" t="s">
        <v>138</v>
      </c>
      <c r="O53" s="16" t="s">
        <v>157</v>
      </c>
      <c r="P53" s="36">
        <v>69.650000000000006</v>
      </c>
      <c r="Q53" s="47" t="s">
        <v>136</v>
      </c>
      <c r="S53" s="6"/>
    </row>
    <row r="54" spans="1:19" s="5" customFormat="1" x14ac:dyDescent="0.25">
      <c r="A54" s="12">
        <v>37</v>
      </c>
      <c r="B54" s="25" t="s">
        <v>82</v>
      </c>
      <c r="C54" s="25" t="s">
        <v>8</v>
      </c>
      <c r="D54" s="12">
        <v>3</v>
      </c>
      <c r="E54" s="12">
        <v>2.25</v>
      </c>
      <c r="F54" s="14">
        <f>VLOOKUP(E54,[1]Sayfa2!$A$1:$B$183,2,FALSE)</f>
        <v>59.16</v>
      </c>
      <c r="G54" s="16">
        <f t="shared" si="14"/>
        <v>29.58</v>
      </c>
      <c r="H54" s="17"/>
      <c r="I54" s="15"/>
      <c r="J54" s="20">
        <v>80</v>
      </c>
      <c r="K54" s="16">
        <f t="shared" si="13"/>
        <v>40</v>
      </c>
      <c r="L54" s="16" t="s">
        <v>140</v>
      </c>
      <c r="M54" s="16" t="s">
        <v>138</v>
      </c>
      <c r="N54" s="16" t="s">
        <v>138</v>
      </c>
      <c r="O54" s="16" t="s">
        <v>153</v>
      </c>
      <c r="P54" s="36">
        <v>69.58</v>
      </c>
      <c r="Q54" s="47" t="s">
        <v>136</v>
      </c>
      <c r="S54" s="6"/>
    </row>
    <row r="55" spans="1:19" s="5" customFormat="1" ht="21.75" customHeight="1" x14ac:dyDescent="0.3">
      <c r="A55" s="69" t="s">
        <v>102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</row>
    <row r="56" spans="1:19" s="5" customFormat="1" ht="41.25" customHeight="1" x14ac:dyDescent="0.25">
      <c r="A56" s="13">
        <v>38</v>
      </c>
      <c r="B56" s="38" t="s">
        <v>71</v>
      </c>
      <c r="C56" s="38" t="s">
        <v>9</v>
      </c>
      <c r="D56" s="13">
        <v>4</v>
      </c>
      <c r="E56" s="13">
        <v>3.18</v>
      </c>
      <c r="F56" s="14">
        <f>VLOOKUP(E56,[1]Sayfa2!$A$1:$B$183,2,FALSE)</f>
        <v>80.86</v>
      </c>
      <c r="G56" s="16">
        <f t="shared" ref="G56" si="15">F56/2</f>
        <v>40.43</v>
      </c>
      <c r="H56" s="17"/>
      <c r="I56" s="15"/>
      <c r="J56" s="20">
        <v>56</v>
      </c>
      <c r="K56" s="16">
        <f t="shared" ref="K56" si="16">MAX(H56:J56)/2</f>
        <v>28</v>
      </c>
      <c r="L56" s="16" t="s">
        <v>148</v>
      </c>
      <c r="M56" s="16" t="s">
        <v>138</v>
      </c>
      <c r="N56" s="16" t="s">
        <v>138</v>
      </c>
      <c r="O56" s="16" t="s">
        <v>72</v>
      </c>
      <c r="P56" s="36">
        <v>58.43</v>
      </c>
      <c r="Q56" s="48" t="s">
        <v>169</v>
      </c>
      <c r="S56" s="6"/>
    </row>
    <row r="57" spans="1:19" s="52" customFormat="1" ht="16.5" customHeight="1" x14ac:dyDescent="0.2">
      <c r="A57" s="73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5"/>
    </row>
    <row r="58" spans="1:19" s="5" customFormat="1" ht="51.75" x14ac:dyDescent="0.25">
      <c r="A58" s="13">
        <v>39</v>
      </c>
      <c r="B58" s="38" t="s">
        <v>197</v>
      </c>
      <c r="C58" s="38" t="s">
        <v>17</v>
      </c>
      <c r="D58" s="13">
        <v>4</v>
      </c>
      <c r="E58" s="13">
        <v>2.2599999999999998</v>
      </c>
      <c r="F58" s="14">
        <f>VLOOKUP(E58,[1]Sayfa2!$A$1:$B$183,2,FALSE)</f>
        <v>59.4</v>
      </c>
      <c r="G58" s="16">
        <f t="shared" ref="G58" si="17">F58/2</f>
        <v>29.7</v>
      </c>
      <c r="H58" s="17"/>
      <c r="I58" s="15"/>
      <c r="J58" s="20">
        <v>64</v>
      </c>
      <c r="K58" s="16">
        <f t="shared" si="13"/>
        <v>32</v>
      </c>
      <c r="L58" s="16" t="s">
        <v>140</v>
      </c>
      <c r="M58" s="16" t="s">
        <v>138</v>
      </c>
      <c r="N58" s="16" t="s">
        <v>138</v>
      </c>
      <c r="O58" s="16" t="s">
        <v>161</v>
      </c>
      <c r="P58" s="36">
        <v>51.7</v>
      </c>
      <c r="Q58" s="48" t="s">
        <v>180</v>
      </c>
      <c r="S58" s="6"/>
    </row>
    <row r="59" spans="1:19" s="53" customFormat="1" ht="16.5" customHeight="1" x14ac:dyDescent="0.2">
      <c r="A59" s="73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5"/>
    </row>
    <row r="60" spans="1:19" s="5" customFormat="1" ht="43.5" customHeight="1" x14ac:dyDescent="0.25">
      <c r="A60" s="13">
        <v>40</v>
      </c>
      <c r="B60" s="38" t="s">
        <v>63</v>
      </c>
      <c r="C60" s="38" t="s">
        <v>10</v>
      </c>
      <c r="D60" s="13">
        <v>4</v>
      </c>
      <c r="E60" s="13">
        <v>2.5</v>
      </c>
      <c r="F60" s="14">
        <f>VLOOKUP(E60,[1]Sayfa2!$A$1:$B$183,2,FALSE)</f>
        <v>65</v>
      </c>
      <c r="G60" s="16">
        <f>F60/2</f>
        <v>32.5</v>
      </c>
      <c r="H60" s="17"/>
      <c r="I60" s="15"/>
      <c r="J60" s="20">
        <f>26*2</f>
        <v>52</v>
      </c>
      <c r="K60" s="16">
        <f>MAX(H60:J60)/2</f>
        <v>26</v>
      </c>
      <c r="L60" s="16" t="s">
        <v>140</v>
      </c>
      <c r="M60" s="16" t="s">
        <v>138</v>
      </c>
      <c r="N60" s="16" t="s">
        <v>138</v>
      </c>
      <c r="O60" s="16" t="s">
        <v>162</v>
      </c>
      <c r="P60" s="36">
        <v>58.5</v>
      </c>
      <c r="Q60" s="48" t="s">
        <v>167</v>
      </c>
      <c r="S60" s="6"/>
    </row>
    <row r="61" spans="1:19" s="5" customFormat="1" ht="45" customHeight="1" x14ac:dyDescent="0.25">
      <c r="A61" s="13">
        <v>41</v>
      </c>
      <c r="B61" s="38" t="s">
        <v>62</v>
      </c>
      <c r="C61" s="38" t="s">
        <v>10</v>
      </c>
      <c r="D61" s="13">
        <v>4</v>
      </c>
      <c r="E61" s="13">
        <v>2.36</v>
      </c>
      <c r="F61" s="14">
        <f>VLOOKUP(E61,[1]Sayfa2!$A$1:$B$183,2,FALSE)</f>
        <v>61.73</v>
      </c>
      <c r="G61" s="16">
        <f>F61/2</f>
        <v>30.864999999999998</v>
      </c>
      <c r="H61" s="17"/>
      <c r="I61" s="15"/>
      <c r="J61" s="20">
        <v>48</v>
      </c>
      <c r="K61" s="16">
        <f>MAX(H61:J61)/2</f>
        <v>24</v>
      </c>
      <c r="L61" s="16" t="s">
        <v>140</v>
      </c>
      <c r="M61" s="16" t="s">
        <v>138</v>
      </c>
      <c r="N61" s="16" t="s">
        <v>138</v>
      </c>
      <c r="O61" s="16" t="s">
        <v>162</v>
      </c>
      <c r="P61" s="36">
        <v>54.865000000000002</v>
      </c>
      <c r="Q61" s="48" t="s">
        <v>168</v>
      </c>
      <c r="S61" s="6"/>
    </row>
    <row r="62" spans="1:19" s="53" customFormat="1" ht="16.5" customHeight="1" x14ac:dyDescent="0.2">
      <c r="A62" s="73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5"/>
    </row>
    <row r="63" spans="1:19" s="5" customFormat="1" ht="51.75" x14ac:dyDescent="0.25">
      <c r="A63" s="13">
        <v>42</v>
      </c>
      <c r="B63" s="38" t="s">
        <v>43</v>
      </c>
      <c r="C63" s="38" t="s">
        <v>13</v>
      </c>
      <c r="D63" s="13">
        <v>2</v>
      </c>
      <c r="E63" s="13">
        <v>3.03</v>
      </c>
      <c r="F63" s="14">
        <f>VLOOKUP(E63,[1]Sayfa2!$A$1:$B$183,2,FALSE)</f>
        <v>77.36</v>
      </c>
      <c r="G63" s="16">
        <f t="shared" ref="G63:G64" si="18">F63/2</f>
        <v>38.68</v>
      </c>
      <c r="H63" s="17"/>
      <c r="I63" s="15"/>
      <c r="J63" s="20">
        <v>68</v>
      </c>
      <c r="K63" s="16">
        <f t="shared" ref="K63:K64" si="19">MAX(H63:J63)/2</f>
        <v>34</v>
      </c>
      <c r="L63" s="16" t="s">
        <v>140</v>
      </c>
      <c r="M63" s="16" t="s">
        <v>138</v>
      </c>
      <c r="N63" s="16" t="s">
        <v>138</v>
      </c>
      <c r="O63" s="16" t="s">
        <v>154</v>
      </c>
      <c r="P63" s="36">
        <v>62.68</v>
      </c>
      <c r="Q63" s="48" t="s">
        <v>181</v>
      </c>
      <c r="S63" s="6"/>
    </row>
    <row r="64" spans="1:19" s="5" customFormat="1" ht="47.25" customHeight="1" x14ac:dyDescent="0.25">
      <c r="A64" s="13">
        <v>43</v>
      </c>
      <c r="B64" s="38" t="s">
        <v>37</v>
      </c>
      <c r="C64" s="38" t="s">
        <v>13</v>
      </c>
      <c r="D64" s="13">
        <v>2</v>
      </c>
      <c r="E64" s="13">
        <v>2.6</v>
      </c>
      <c r="F64" s="14">
        <f>VLOOKUP(E64,[1]Sayfa2!$A$1:$B$183,2,FALSE)</f>
        <v>67.33</v>
      </c>
      <c r="G64" s="16">
        <f t="shared" si="18"/>
        <v>33.664999999999999</v>
      </c>
      <c r="H64" s="17"/>
      <c r="I64" s="15"/>
      <c r="J64" s="20">
        <v>44</v>
      </c>
      <c r="K64" s="16">
        <f t="shared" si="19"/>
        <v>22</v>
      </c>
      <c r="L64" s="16" t="s">
        <v>140</v>
      </c>
      <c r="M64" s="16" t="s">
        <v>138</v>
      </c>
      <c r="N64" s="16" t="s">
        <v>138</v>
      </c>
      <c r="O64" s="16" t="s">
        <v>151</v>
      </c>
      <c r="P64" s="36">
        <v>55.664999999999999</v>
      </c>
      <c r="Q64" s="48" t="s">
        <v>173</v>
      </c>
      <c r="S64" s="6"/>
    </row>
    <row r="65" spans="1:19" s="5" customFormat="1" ht="18.75" customHeight="1" x14ac:dyDescent="0.3">
      <c r="A65" s="69" t="s">
        <v>103</v>
      </c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</row>
    <row r="66" spans="1:19" s="5" customFormat="1" ht="28.5" customHeight="1" x14ac:dyDescent="0.25">
      <c r="A66" s="12">
        <v>44</v>
      </c>
      <c r="B66" s="25" t="s">
        <v>57</v>
      </c>
      <c r="C66" s="25" t="s">
        <v>11</v>
      </c>
      <c r="D66" s="12">
        <v>3</v>
      </c>
      <c r="E66" s="12">
        <v>3.69</v>
      </c>
      <c r="F66" s="14">
        <f>VLOOKUP(E66,[1]Sayfa2!$A$1:$B$183,2,FALSE)</f>
        <v>92.76</v>
      </c>
      <c r="G66" s="16">
        <f t="shared" ref="G66:G84" si="20">F66/2</f>
        <v>46.38</v>
      </c>
      <c r="H66" s="17"/>
      <c r="I66" s="15"/>
      <c r="J66" s="20">
        <v>80</v>
      </c>
      <c r="K66" s="16">
        <f t="shared" ref="K66:K84" si="21">MAX(H66:J66)/2</f>
        <v>40</v>
      </c>
      <c r="L66" s="16" t="s">
        <v>140</v>
      </c>
      <c r="M66" s="16" t="s">
        <v>138</v>
      </c>
      <c r="N66" s="16" t="s">
        <v>138</v>
      </c>
      <c r="O66" s="16" t="s">
        <v>151</v>
      </c>
      <c r="P66" s="36">
        <f t="shared" ref="P66:P71" si="22">G66+K66</f>
        <v>86.38</v>
      </c>
      <c r="Q66" s="40" t="s">
        <v>166</v>
      </c>
      <c r="S66" s="6"/>
    </row>
    <row r="67" spans="1:19" s="5" customFormat="1" x14ac:dyDescent="0.25">
      <c r="A67" s="12">
        <v>45</v>
      </c>
      <c r="B67" s="25" t="s">
        <v>25</v>
      </c>
      <c r="C67" s="25" t="s">
        <v>11</v>
      </c>
      <c r="D67" s="12">
        <v>2</v>
      </c>
      <c r="E67" s="12">
        <v>3.6</v>
      </c>
      <c r="F67" s="14">
        <f>VLOOKUP(E67,[1]Sayfa2!$A$1:$B$183,2,FALSE)</f>
        <v>90.66</v>
      </c>
      <c r="G67" s="16">
        <f t="shared" si="20"/>
        <v>45.33</v>
      </c>
      <c r="H67" s="29"/>
      <c r="I67" s="15">
        <v>80</v>
      </c>
      <c r="J67" s="20"/>
      <c r="K67" s="16">
        <f t="shared" si="21"/>
        <v>40</v>
      </c>
      <c r="L67" s="16" t="s">
        <v>140</v>
      </c>
      <c r="M67" s="16" t="s">
        <v>138</v>
      </c>
      <c r="N67" s="16" t="s">
        <v>138</v>
      </c>
      <c r="O67" s="16" t="s">
        <v>162</v>
      </c>
      <c r="P67" s="36">
        <f t="shared" si="22"/>
        <v>85.33</v>
      </c>
      <c r="Q67" s="40" t="s">
        <v>166</v>
      </c>
      <c r="S67" s="6"/>
    </row>
    <row r="68" spans="1:19" s="5" customFormat="1" x14ac:dyDescent="0.25">
      <c r="A68" s="12">
        <v>46</v>
      </c>
      <c r="B68" s="25" t="s">
        <v>56</v>
      </c>
      <c r="C68" s="25" t="s">
        <v>11</v>
      </c>
      <c r="D68" s="12">
        <v>3</v>
      </c>
      <c r="E68" s="12">
        <v>3.58</v>
      </c>
      <c r="F68" s="14">
        <f>VLOOKUP(E68,[1]Sayfa2!$A$1:$B$183,2,FALSE)</f>
        <v>90.2</v>
      </c>
      <c r="G68" s="16">
        <f t="shared" si="20"/>
        <v>45.1</v>
      </c>
      <c r="H68" s="17"/>
      <c r="I68" s="15"/>
      <c r="J68" s="20">
        <v>80</v>
      </c>
      <c r="K68" s="16">
        <f t="shared" si="21"/>
        <v>40</v>
      </c>
      <c r="L68" s="16" t="s">
        <v>140</v>
      </c>
      <c r="M68" s="16" t="s">
        <v>138</v>
      </c>
      <c r="N68" s="16" t="s">
        <v>138</v>
      </c>
      <c r="O68" s="16" t="s">
        <v>151</v>
      </c>
      <c r="P68" s="36">
        <f t="shared" si="22"/>
        <v>85.1</v>
      </c>
      <c r="Q68" s="40" t="s">
        <v>166</v>
      </c>
      <c r="S68" s="6"/>
    </row>
    <row r="69" spans="1:19" s="5" customFormat="1" x14ac:dyDescent="0.25">
      <c r="A69" s="12">
        <v>47</v>
      </c>
      <c r="B69" s="25" t="s">
        <v>73</v>
      </c>
      <c r="C69" s="25" t="s">
        <v>11</v>
      </c>
      <c r="D69" s="12">
        <v>4</v>
      </c>
      <c r="E69" s="12">
        <v>2.89</v>
      </c>
      <c r="F69" s="14">
        <f>VLOOKUP(E69,[1]Sayfa2!$A$1:$B$183,2,FALSE)</f>
        <v>74.099999999999994</v>
      </c>
      <c r="G69" s="16">
        <f t="shared" si="20"/>
        <v>37.049999999999997</v>
      </c>
      <c r="H69" s="17"/>
      <c r="I69" s="15"/>
      <c r="J69" s="20">
        <v>92</v>
      </c>
      <c r="K69" s="16">
        <f t="shared" si="21"/>
        <v>46</v>
      </c>
      <c r="L69" s="16" t="s">
        <v>140</v>
      </c>
      <c r="M69" s="16" t="s">
        <v>138</v>
      </c>
      <c r="N69" s="16" t="s">
        <v>138</v>
      </c>
      <c r="O69" s="16" t="s">
        <v>151</v>
      </c>
      <c r="P69" s="36">
        <f t="shared" si="22"/>
        <v>83.05</v>
      </c>
      <c r="Q69" s="47" t="s">
        <v>136</v>
      </c>
      <c r="S69" s="6"/>
    </row>
    <row r="70" spans="1:19" s="5" customFormat="1" x14ac:dyDescent="0.25">
      <c r="A70" s="12">
        <v>48</v>
      </c>
      <c r="B70" s="25" t="s">
        <v>78</v>
      </c>
      <c r="C70" s="25" t="s">
        <v>11</v>
      </c>
      <c r="D70" s="12">
        <v>2</v>
      </c>
      <c r="E70" s="12">
        <v>3.48</v>
      </c>
      <c r="F70" s="14">
        <f>VLOOKUP(E70,[1]Sayfa2!$A$1:$B$183,2,FALSE)</f>
        <v>87.86</v>
      </c>
      <c r="G70" s="16">
        <f t="shared" si="20"/>
        <v>43.93</v>
      </c>
      <c r="H70" s="17"/>
      <c r="I70" s="15"/>
      <c r="J70" s="20">
        <v>68</v>
      </c>
      <c r="K70" s="16">
        <f t="shared" si="21"/>
        <v>34</v>
      </c>
      <c r="L70" s="16" t="s">
        <v>140</v>
      </c>
      <c r="M70" s="16" t="s">
        <v>138</v>
      </c>
      <c r="N70" s="16" t="s">
        <v>138</v>
      </c>
      <c r="O70" s="16" t="s">
        <v>151</v>
      </c>
      <c r="P70" s="36">
        <f t="shared" si="22"/>
        <v>77.930000000000007</v>
      </c>
      <c r="Q70" s="47" t="s">
        <v>136</v>
      </c>
      <c r="S70" s="6"/>
    </row>
    <row r="71" spans="1:19" s="5" customFormat="1" x14ac:dyDescent="0.25">
      <c r="A71" s="12">
        <v>49</v>
      </c>
      <c r="B71" s="25" t="s">
        <v>119</v>
      </c>
      <c r="C71" s="25" t="s">
        <v>11</v>
      </c>
      <c r="D71" s="12">
        <v>2</v>
      </c>
      <c r="E71" s="12">
        <v>2.77</v>
      </c>
      <c r="F71" s="14">
        <v>71.3</v>
      </c>
      <c r="G71" s="16">
        <v>35.65</v>
      </c>
      <c r="H71" s="17"/>
      <c r="I71" s="15"/>
      <c r="J71" s="20">
        <v>80</v>
      </c>
      <c r="K71" s="16">
        <f>MAX(H71:J71)/2</f>
        <v>40</v>
      </c>
      <c r="L71" s="16" t="s">
        <v>140</v>
      </c>
      <c r="M71" s="16" t="s">
        <v>138</v>
      </c>
      <c r="N71" s="16" t="s">
        <v>138</v>
      </c>
      <c r="O71" s="16" t="s">
        <v>151</v>
      </c>
      <c r="P71" s="24">
        <f t="shared" si="22"/>
        <v>75.650000000000006</v>
      </c>
      <c r="Q71" s="47" t="s">
        <v>136</v>
      </c>
      <c r="S71" s="6"/>
    </row>
    <row r="72" spans="1:19" s="5" customFormat="1" ht="45" customHeight="1" x14ac:dyDescent="0.25">
      <c r="A72" s="12">
        <v>50</v>
      </c>
      <c r="B72" s="25" t="s">
        <v>49</v>
      </c>
      <c r="C72" s="25" t="s">
        <v>11</v>
      </c>
      <c r="D72" s="12">
        <v>4</v>
      </c>
      <c r="E72" s="12">
        <v>2.99</v>
      </c>
      <c r="F72" s="14">
        <f>VLOOKUP(E72,[1]Sayfa2!$A$1:$B$183,2,FALSE)</f>
        <v>76.430000000000007</v>
      </c>
      <c r="G72" s="16">
        <f t="shared" si="20"/>
        <v>38.215000000000003</v>
      </c>
      <c r="H72" s="29"/>
      <c r="I72" s="15"/>
      <c r="J72" s="20">
        <f>46*2</f>
        <v>92</v>
      </c>
      <c r="K72" s="16">
        <f t="shared" si="21"/>
        <v>46</v>
      </c>
      <c r="L72" s="16" t="s">
        <v>147</v>
      </c>
      <c r="M72" s="16" t="s">
        <v>138</v>
      </c>
      <c r="N72" s="16" t="s">
        <v>138</v>
      </c>
      <c r="O72" s="16" t="s">
        <v>155</v>
      </c>
      <c r="P72" s="36">
        <v>74.215000000000003</v>
      </c>
      <c r="Q72" s="46" t="s">
        <v>202</v>
      </c>
      <c r="S72" s="6"/>
    </row>
    <row r="73" spans="1:19" s="5" customFormat="1" x14ac:dyDescent="0.25">
      <c r="A73" s="12">
        <v>51</v>
      </c>
      <c r="B73" s="25" t="s">
        <v>81</v>
      </c>
      <c r="C73" s="25" t="s">
        <v>11</v>
      </c>
      <c r="D73" s="12">
        <v>4</v>
      </c>
      <c r="E73" s="12">
        <v>2.9</v>
      </c>
      <c r="F73" s="14">
        <f>VLOOKUP(E73,[1]Sayfa2!$A$1:$B$183,2,FALSE)</f>
        <v>74.33</v>
      </c>
      <c r="G73" s="16">
        <f t="shared" si="20"/>
        <v>37.164999999999999</v>
      </c>
      <c r="H73" s="17"/>
      <c r="I73" s="15"/>
      <c r="J73" s="20">
        <f>36*2</f>
        <v>72</v>
      </c>
      <c r="K73" s="16">
        <f t="shared" si="21"/>
        <v>36</v>
      </c>
      <c r="L73" s="16" t="s">
        <v>140</v>
      </c>
      <c r="M73" s="16" t="s">
        <v>138</v>
      </c>
      <c r="N73" s="16" t="s">
        <v>138</v>
      </c>
      <c r="O73" s="16" t="s">
        <v>151</v>
      </c>
      <c r="P73" s="36">
        <f>G73+K73</f>
        <v>73.164999999999992</v>
      </c>
      <c r="Q73" s="47" t="s">
        <v>136</v>
      </c>
      <c r="S73" s="6"/>
    </row>
    <row r="74" spans="1:19" s="5" customFormat="1" ht="29.25" customHeight="1" x14ac:dyDescent="0.25">
      <c r="A74" s="12">
        <v>52</v>
      </c>
      <c r="B74" s="25" t="s">
        <v>86</v>
      </c>
      <c r="C74" s="25" t="s">
        <v>11</v>
      </c>
      <c r="D74" s="12">
        <v>4</v>
      </c>
      <c r="E74" s="12">
        <v>3.04</v>
      </c>
      <c r="F74" s="14">
        <f>VLOOKUP(E74,[1]Sayfa2!$A$1:$B$183,2,FALSE)</f>
        <v>77.599999999999994</v>
      </c>
      <c r="G74" s="16">
        <f t="shared" si="20"/>
        <v>38.799999999999997</v>
      </c>
      <c r="H74" s="17"/>
      <c r="I74" s="15"/>
      <c r="J74" s="20">
        <v>68</v>
      </c>
      <c r="K74" s="16">
        <f t="shared" si="21"/>
        <v>34</v>
      </c>
      <c r="L74" s="16" t="s">
        <v>142</v>
      </c>
      <c r="M74" s="16" t="s">
        <v>138</v>
      </c>
      <c r="N74" s="16" t="s">
        <v>138</v>
      </c>
      <c r="O74" s="16" t="s">
        <v>151</v>
      </c>
      <c r="P74" s="36">
        <f>G74+K74</f>
        <v>72.8</v>
      </c>
      <c r="Q74" s="47" t="s">
        <v>136</v>
      </c>
      <c r="S74" s="6"/>
    </row>
    <row r="75" spans="1:19" s="5" customFormat="1" ht="69.75" customHeight="1" x14ac:dyDescent="0.25">
      <c r="A75" s="12">
        <v>53</v>
      </c>
      <c r="B75" s="25" t="s">
        <v>32</v>
      </c>
      <c r="C75" s="25" t="s">
        <v>11</v>
      </c>
      <c r="D75" s="12">
        <v>2</v>
      </c>
      <c r="E75" s="12">
        <v>3.42</v>
      </c>
      <c r="F75" s="14">
        <f>VLOOKUP(E75,[1]Sayfa2!$A$1:$B$183,2,FALSE)</f>
        <v>86.46</v>
      </c>
      <c r="G75" s="16">
        <f t="shared" si="20"/>
        <v>43.23</v>
      </c>
      <c r="H75" s="17"/>
      <c r="I75" s="15"/>
      <c r="J75" s="20">
        <f>38*2</f>
        <v>76</v>
      </c>
      <c r="K75" s="16">
        <f t="shared" si="21"/>
        <v>38</v>
      </c>
      <c r="L75" s="16" t="s">
        <v>145</v>
      </c>
      <c r="M75" s="16" t="s">
        <v>138</v>
      </c>
      <c r="N75" s="16" t="s">
        <v>138</v>
      </c>
      <c r="O75" s="16" t="s">
        <v>162</v>
      </c>
      <c r="P75" s="36">
        <v>71.23</v>
      </c>
      <c r="Q75" s="27" t="s">
        <v>188</v>
      </c>
      <c r="S75" s="6"/>
    </row>
    <row r="76" spans="1:19" s="5" customFormat="1" x14ac:dyDescent="0.25">
      <c r="A76" s="12">
        <v>54</v>
      </c>
      <c r="B76" s="25" t="s">
        <v>27</v>
      </c>
      <c r="C76" s="25" t="s">
        <v>11</v>
      </c>
      <c r="D76" s="12">
        <v>3</v>
      </c>
      <c r="E76" s="12">
        <v>2.73</v>
      </c>
      <c r="F76" s="14">
        <f>VLOOKUP(E76,[1]Sayfa2!$A$1:$B$183,2,FALSE)</f>
        <v>70.36</v>
      </c>
      <c r="G76" s="16">
        <f t="shared" si="20"/>
        <v>35.18</v>
      </c>
      <c r="H76" s="17"/>
      <c r="I76" s="15"/>
      <c r="J76" s="20">
        <v>72</v>
      </c>
      <c r="K76" s="16">
        <f t="shared" si="21"/>
        <v>36</v>
      </c>
      <c r="L76" s="16" t="s">
        <v>140</v>
      </c>
      <c r="M76" s="16" t="s">
        <v>138</v>
      </c>
      <c r="N76" s="16" t="s">
        <v>138</v>
      </c>
      <c r="O76" s="16" t="s">
        <v>158</v>
      </c>
      <c r="P76" s="36">
        <f>G76+K76</f>
        <v>71.180000000000007</v>
      </c>
      <c r="Q76" s="47" t="s">
        <v>136</v>
      </c>
      <c r="S76" s="6"/>
    </row>
    <row r="77" spans="1:19" s="5" customFormat="1" ht="36.75" customHeight="1" x14ac:dyDescent="0.25">
      <c r="A77" s="12">
        <v>55</v>
      </c>
      <c r="B77" s="25" t="s">
        <v>55</v>
      </c>
      <c r="C77" s="25" t="s">
        <v>11</v>
      </c>
      <c r="D77" s="12">
        <v>4</v>
      </c>
      <c r="E77" s="12">
        <v>3.05</v>
      </c>
      <c r="F77" s="14">
        <f>VLOOKUP(E77,[1]Sayfa2!$A$1:$B$183,2,FALSE)</f>
        <v>77.83</v>
      </c>
      <c r="G77" s="16">
        <f t="shared" si="20"/>
        <v>38.914999999999999</v>
      </c>
      <c r="H77" s="17"/>
      <c r="I77" s="15">
        <v>84</v>
      </c>
      <c r="J77" s="20"/>
      <c r="K77" s="16">
        <f t="shared" si="21"/>
        <v>42</v>
      </c>
      <c r="L77" s="16" t="s">
        <v>148</v>
      </c>
      <c r="M77" s="16" t="s">
        <v>138</v>
      </c>
      <c r="N77" s="16" t="s">
        <v>138</v>
      </c>
      <c r="O77" s="16" t="s">
        <v>151</v>
      </c>
      <c r="P77" s="36">
        <v>70.915000000000006</v>
      </c>
      <c r="Q77" s="46" t="s">
        <v>185</v>
      </c>
      <c r="S77" s="6"/>
    </row>
    <row r="78" spans="1:19" s="5" customFormat="1" x14ac:dyDescent="0.25">
      <c r="A78" s="12">
        <v>56</v>
      </c>
      <c r="B78" s="25" t="s">
        <v>74</v>
      </c>
      <c r="C78" s="25" t="s">
        <v>11</v>
      </c>
      <c r="D78" s="12">
        <v>4</v>
      </c>
      <c r="E78" s="12">
        <v>2.4300000000000002</v>
      </c>
      <c r="F78" s="14">
        <f>VLOOKUP(E78,[1]Sayfa2!$A$1:$B$183,2,FALSE)</f>
        <v>63.36</v>
      </c>
      <c r="G78" s="16">
        <f t="shared" si="20"/>
        <v>31.68</v>
      </c>
      <c r="H78" s="17"/>
      <c r="I78" s="15"/>
      <c r="J78" s="20">
        <f>38*2</f>
        <v>76</v>
      </c>
      <c r="K78" s="16">
        <f t="shared" si="21"/>
        <v>38</v>
      </c>
      <c r="L78" s="16" t="s">
        <v>140</v>
      </c>
      <c r="M78" s="16" t="s">
        <v>138</v>
      </c>
      <c r="N78" s="16" t="s">
        <v>138</v>
      </c>
      <c r="O78" s="16" t="s">
        <v>151</v>
      </c>
      <c r="P78" s="36">
        <f>G78+K78</f>
        <v>69.680000000000007</v>
      </c>
      <c r="Q78" s="47" t="s">
        <v>136</v>
      </c>
      <c r="S78" s="6"/>
    </row>
    <row r="79" spans="1:19" s="5" customFormat="1" ht="40.5" customHeight="1" x14ac:dyDescent="0.25">
      <c r="A79" s="12">
        <v>57</v>
      </c>
      <c r="B79" s="25" t="s">
        <v>48</v>
      </c>
      <c r="C79" s="25" t="s">
        <v>11</v>
      </c>
      <c r="D79" s="12">
        <v>4</v>
      </c>
      <c r="E79" s="12">
        <v>3.05</v>
      </c>
      <c r="F79" s="14">
        <f>VLOOKUP(E79,[1]Sayfa2!$A$1:$B$183,2,FALSE)</f>
        <v>77.83</v>
      </c>
      <c r="G79" s="16">
        <f t="shared" si="20"/>
        <v>38.914999999999999</v>
      </c>
      <c r="H79" s="17"/>
      <c r="I79" s="15"/>
      <c r="J79" s="20">
        <v>80</v>
      </c>
      <c r="K79" s="16">
        <f t="shared" si="21"/>
        <v>40</v>
      </c>
      <c r="L79" s="16" t="s">
        <v>148</v>
      </c>
      <c r="M79" s="16" t="s">
        <v>138</v>
      </c>
      <c r="N79" s="16" t="s">
        <v>138</v>
      </c>
      <c r="O79" s="16" t="s">
        <v>151</v>
      </c>
      <c r="P79" s="36">
        <v>68.915000000000006</v>
      </c>
      <c r="Q79" s="46" t="s">
        <v>184</v>
      </c>
      <c r="S79" s="6"/>
    </row>
    <row r="80" spans="1:19" s="5" customFormat="1" x14ac:dyDescent="0.25">
      <c r="A80" s="12">
        <v>58</v>
      </c>
      <c r="B80" s="25" t="s">
        <v>65</v>
      </c>
      <c r="C80" s="25" t="s">
        <v>11</v>
      </c>
      <c r="D80" s="12">
        <v>4</v>
      </c>
      <c r="E80" s="12">
        <v>2.41</v>
      </c>
      <c r="F80" s="14">
        <f>VLOOKUP(E80,[1]Sayfa2!$A$1:$B$183,2,FALSE)</f>
        <v>62.9</v>
      </c>
      <c r="G80" s="16">
        <f t="shared" si="20"/>
        <v>31.45</v>
      </c>
      <c r="H80" s="17"/>
      <c r="I80" s="15"/>
      <c r="J80" s="20">
        <v>68</v>
      </c>
      <c r="K80" s="16">
        <f t="shared" si="21"/>
        <v>34</v>
      </c>
      <c r="L80" s="16" t="s">
        <v>140</v>
      </c>
      <c r="M80" s="16" t="s">
        <v>138</v>
      </c>
      <c r="N80" s="16" t="s">
        <v>138</v>
      </c>
      <c r="O80" s="16" t="s">
        <v>151</v>
      </c>
      <c r="P80" s="36">
        <f>G80+K80</f>
        <v>65.45</v>
      </c>
      <c r="Q80" s="47" t="s">
        <v>136</v>
      </c>
      <c r="S80" s="6"/>
    </row>
    <row r="81" spans="1:19" s="5" customFormat="1" ht="36" x14ac:dyDescent="0.25">
      <c r="A81" s="12">
        <v>59</v>
      </c>
      <c r="B81" s="25" t="s">
        <v>118</v>
      </c>
      <c r="C81" s="25" t="s">
        <v>11</v>
      </c>
      <c r="D81" s="12">
        <v>4</v>
      </c>
      <c r="E81" s="12">
        <v>2.88</v>
      </c>
      <c r="F81" s="14">
        <v>73.86</v>
      </c>
      <c r="G81" s="16">
        <v>36.93</v>
      </c>
      <c r="H81" s="50"/>
      <c r="I81" s="51"/>
      <c r="J81" s="20">
        <v>56</v>
      </c>
      <c r="K81" s="16">
        <f>MAX(H81:J81)/2</f>
        <v>28</v>
      </c>
      <c r="L81" s="16" t="s">
        <v>140</v>
      </c>
      <c r="M81" s="16" t="s">
        <v>138</v>
      </c>
      <c r="N81" s="16" t="s">
        <v>138</v>
      </c>
      <c r="O81" s="16" t="s">
        <v>163</v>
      </c>
      <c r="P81" s="24">
        <f>G81+K81</f>
        <v>64.930000000000007</v>
      </c>
      <c r="Q81" s="27" t="s">
        <v>171</v>
      </c>
      <c r="S81" s="6"/>
    </row>
    <row r="82" spans="1:19" s="5" customFormat="1" ht="42.75" customHeight="1" x14ac:dyDescent="0.25">
      <c r="A82" s="12">
        <v>60</v>
      </c>
      <c r="B82" s="25" t="s">
        <v>85</v>
      </c>
      <c r="C82" s="25" t="s">
        <v>11</v>
      </c>
      <c r="D82" s="12">
        <v>4</v>
      </c>
      <c r="E82" s="12">
        <v>2.62</v>
      </c>
      <c r="F82" s="14">
        <f>VLOOKUP(E82,[1]Sayfa2!$A$1:$B$183,2,FALSE)</f>
        <v>67.8</v>
      </c>
      <c r="G82" s="16">
        <f t="shared" si="20"/>
        <v>33.9</v>
      </c>
      <c r="H82" s="17"/>
      <c r="I82" s="15"/>
      <c r="J82" s="20">
        <v>48</v>
      </c>
      <c r="K82" s="16">
        <f t="shared" si="21"/>
        <v>24</v>
      </c>
      <c r="L82" s="16" t="s">
        <v>140</v>
      </c>
      <c r="M82" s="16" t="s">
        <v>138</v>
      </c>
      <c r="N82" s="16" t="s">
        <v>138</v>
      </c>
      <c r="O82" s="16" t="s">
        <v>151</v>
      </c>
      <c r="P82" s="36">
        <f>G82+K82</f>
        <v>57.9</v>
      </c>
      <c r="Q82" s="27" t="s">
        <v>171</v>
      </c>
      <c r="S82" s="6"/>
    </row>
    <row r="83" spans="1:19" s="5" customFormat="1" ht="47.25" customHeight="1" x14ac:dyDescent="0.25">
      <c r="A83" s="12">
        <v>61</v>
      </c>
      <c r="B83" s="25" t="s">
        <v>59</v>
      </c>
      <c r="C83" s="25" t="s">
        <v>11</v>
      </c>
      <c r="D83" s="12">
        <v>4</v>
      </c>
      <c r="E83" s="12">
        <v>3.18</v>
      </c>
      <c r="F83" s="14">
        <f>VLOOKUP(E83,[1]Sayfa2!$A$1:$B$183,2,FALSE)</f>
        <v>80.86</v>
      </c>
      <c r="G83" s="16">
        <f t="shared" si="20"/>
        <v>40.43</v>
      </c>
      <c r="H83" s="17"/>
      <c r="I83" s="15"/>
      <c r="J83" s="20">
        <v>48</v>
      </c>
      <c r="K83" s="16">
        <f t="shared" si="21"/>
        <v>24</v>
      </c>
      <c r="L83" s="16" t="s">
        <v>147</v>
      </c>
      <c r="M83" s="16" t="s">
        <v>138</v>
      </c>
      <c r="N83" s="16" t="s">
        <v>138</v>
      </c>
      <c r="O83" s="16" t="s">
        <v>151</v>
      </c>
      <c r="P83" s="36">
        <v>54.43</v>
      </c>
      <c r="Q83" s="27" t="s">
        <v>174</v>
      </c>
      <c r="S83" s="6"/>
    </row>
    <row r="84" spans="1:19" s="5" customFormat="1" ht="47.25" customHeight="1" x14ac:dyDescent="0.25">
      <c r="A84" s="12">
        <v>62</v>
      </c>
      <c r="B84" s="25" t="s">
        <v>41</v>
      </c>
      <c r="C84" s="25" t="s">
        <v>11</v>
      </c>
      <c r="D84" s="12">
        <v>4</v>
      </c>
      <c r="E84" s="12">
        <v>2.71</v>
      </c>
      <c r="F84" s="14">
        <f>VLOOKUP(E84,[1]Sayfa2!$A$1:$B$183,2,FALSE)</f>
        <v>69.900000000000006</v>
      </c>
      <c r="G84" s="16">
        <f t="shared" si="20"/>
        <v>34.950000000000003</v>
      </c>
      <c r="H84" s="17"/>
      <c r="I84" s="15"/>
      <c r="J84" s="20">
        <v>52</v>
      </c>
      <c r="K84" s="16">
        <f t="shared" si="21"/>
        <v>26</v>
      </c>
      <c r="L84" s="16" t="s">
        <v>147</v>
      </c>
      <c r="M84" s="16" t="s">
        <v>138</v>
      </c>
      <c r="N84" s="16" t="s">
        <v>138</v>
      </c>
      <c r="O84" s="16" t="s">
        <v>151</v>
      </c>
      <c r="P84" s="36">
        <v>50.95</v>
      </c>
      <c r="Q84" s="27" t="s">
        <v>171</v>
      </c>
      <c r="S84" s="6"/>
    </row>
    <row r="85" spans="1:19" s="5" customFormat="1" ht="19.5" customHeight="1" x14ac:dyDescent="0.3">
      <c r="A85" s="69" t="s">
        <v>104</v>
      </c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S85" s="6"/>
    </row>
    <row r="86" spans="1:19" s="5" customFormat="1" ht="41.25" customHeight="1" x14ac:dyDescent="0.25">
      <c r="A86" s="12">
        <v>63</v>
      </c>
      <c r="B86" s="25" t="s">
        <v>33</v>
      </c>
      <c r="C86" s="25" t="s">
        <v>129</v>
      </c>
      <c r="D86" s="12">
        <v>2</v>
      </c>
      <c r="E86" s="12">
        <v>3.34</v>
      </c>
      <c r="F86" s="14">
        <f>VLOOKUP(E86,[1]Sayfa2!$A$1:$B$183,2,FALSE)</f>
        <v>84.6</v>
      </c>
      <c r="G86" s="16">
        <f t="shared" ref="G86" si="23">F86/2</f>
        <v>42.3</v>
      </c>
      <c r="H86" s="17"/>
      <c r="I86" s="15"/>
      <c r="J86" s="20">
        <v>28</v>
      </c>
      <c r="K86" s="16">
        <f t="shared" ref="K86" si="24">MAX(H86:J86)/2</f>
        <v>14</v>
      </c>
      <c r="L86" s="16" t="s">
        <v>140</v>
      </c>
      <c r="M86" s="16" t="s">
        <v>138</v>
      </c>
      <c r="N86" s="16" t="s">
        <v>138</v>
      </c>
      <c r="O86" s="16" t="s">
        <v>154</v>
      </c>
      <c r="P86" s="36">
        <v>56.3</v>
      </c>
      <c r="Q86" s="27" t="s">
        <v>174</v>
      </c>
      <c r="S86" s="6"/>
    </row>
    <row r="87" spans="1:19" s="5" customFormat="1" ht="19.5" customHeight="1" x14ac:dyDescent="0.3">
      <c r="A87" s="59" t="s">
        <v>105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1"/>
      <c r="S87" s="6"/>
    </row>
    <row r="88" spans="1:19" s="5" customFormat="1" x14ac:dyDescent="0.25">
      <c r="A88" s="13">
        <v>64</v>
      </c>
      <c r="B88" s="38" t="s">
        <v>26</v>
      </c>
      <c r="C88" s="38" t="s">
        <v>130</v>
      </c>
      <c r="D88" s="13">
        <v>3</v>
      </c>
      <c r="E88" s="13">
        <v>3.09</v>
      </c>
      <c r="F88" s="14">
        <f>VLOOKUP(E88,[1]Sayfa2!$A$1:$B$183,2,FALSE)</f>
        <v>78.760000000000005</v>
      </c>
      <c r="G88" s="16">
        <f>F88/2</f>
        <v>39.380000000000003</v>
      </c>
      <c r="H88" s="17"/>
      <c r="I88" s="15"/>
      <c r="J88" s="20">
        <f>38*2</f>
        <v>76</v>
      </c>
      <c r="K88" s="16">
        <f>MAX(H88:J88)/2</f>
        <v>38</v>
      </c>
      <c r="L88" s="16" t="s">
        <v>140</v>
      </c>
      <c r="M88" s="16" t="s">
        <v>138</v>
      </c>
      <c r="N88" s="16" t="s">
        <v>138</v>
      </c>
      <c r="O88" s="16" t="s">
        <v>162</v>
      </c>
      <c r="P88" s="36">
        <f>G88+K88</f>
        <v>77.38</v>
      </c>
      <c r="Q88" s="49" t="s">
        <v>135</v>
      </c>
      <c r="S88" s="6"/>
    </row>
    <row r="89" spans="1:19" s="5" customFormat="1" ht="19.5" customHeight="1" x14ac:dyDescent="0.3">
      <c r="A89" s="59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1"/>
      <c r="S89" s="6"/>
    </row>
    <row r="90" spans="1:19" s="5" customFormat="1" x14ac:dyDescent="0.25">
      <c r="A90" s="13">
        <v>65</v>
      </c>
      <c r="B90" s="38" t="s">
        <v>19</v>
      </c>
      <c r="C90" s="38" t="s">
        <v>18</v>
      </c>
      <c r="D90" s="13">
        <v>3</v>
      </c>
      <c r="E90" s="13">
        <v>3.28</v>
      </c>
      <c r="F90" s="14">
        <f>VLOOKUP(E90,[1]Sayfa2!$A$1:$B$183,2,FALSE)</f>
        <v>83.2</v>
      </c>
      <c r="G90" s="16">
        <f t="shared" ref="G90:G93" si="25">F90/2</f>
        <v>41.6</v>
      </c>
      <c r="H90" s="17"/>
      <c r="I90" s="15"/>
      <c r="J90" s="20">
        <v>80</v>
      </c>
      <c r="K90" s="16">
        <f t="shared" ref="K90:K93" si="26">MAX(H90:J90)/2</f>
        <v>40</v>
      </c>
      <c r="L90" s="16" t="s">
        <v>140</v>
      </c>
      <c r="M90" s="16" t="s">
        <v>138</v>
      </c>
      <c r="N90" s="16" t="s">
        <v>138</v>
      </c>
      <c r="O90" s="16" t="s">
        <v>154</v>
      </c>
      <c r="P90" s="36">
        <f t="shared" ref="P90:P93" si="27">G90+K90</f>
        <v>81.599999999999994</v>
      </c>
      <c r="Q90" s="49" t="s">
        <v>135</v>
      </c>
      <c r="S90" s="6"/>
    </row>
    <row r="91" spans="1:19" s="5" customFormat="1" x14ac:dyDescent="0.25">
      <c r="A91" s="13">
        <v>66</v>
      </c>
      <c r="B91" s="38" t="s">
        <v>20</v>
      </c>
      <c r="C91" s="38" t="s">
        <v>18</v>
      </c>
      <c r="D91" s="13">
        <v>3</v>
      </c>
      <c r="E91" s="13">
        <v>3</v>
      </c>
      <c r="F91" s="14">
        <f>VLOOKUP(E91,[1]Sayfa2!$A$1:$B$183,2,FALSE)</f>
        <v>76.66</v>
      </c>
      <c r="G91" s="16">
        <f t="shared" si="25"/>
        <v>38.33</v>
      </c>
      <c r="H91" s="17"/>
      <c r="I91" s="15"/>
      <c r="J91" s="20">
        <v>84</v>
      </c>
      <c r="K91" s="16">
        <f t="shared" si="26"/>
        <v>42</v>
      </c>
      <c r="L91" s="16" t="s">
        <v>140</v>
      </c>
      <c r="M91" s="16" t="s">
        <v>138</v>
      </c>
      <c r="N91" s="16" t="s">
        <v>138</v>
      </c>
      <c r="O91" s="16" t="s">
        <v>154</v>
      </c>
      <c r="P91" s="36">
        <f t="shared" si="27"/>
        <v>80.33</v>
      </c>
      <c r="Q91" s="49" t="s">
        <v>135</v>
      </c>
      <c r="S91" s="6"/>
    </row>
    <row r="92" spans="1:19" s="5" customFormat="1" x14ac:dyDescent="0.25">
      <c r="A92" s="13">
        <v>67</v>
      </c>
      <c r="B92" s="38" t="s">
        <v>64</v>
      </c>
      <c r="C92" s="38" t="s">
        <v>18</v>
      </c>
      <c r="D92" s="13">
        <v>4</v>
      </c>
      <c r="E92" s="13">
        <v>2.77</v>
      </c>
      <c r="F92" s="14">
        <f>VLOOKUP(E92,[1]Sayfa2!$A$1:$B$183,2,FALSE)</f>
        <v>71.3</v>
      </c>
      <c r="G92" s="16">
        <f t="shared" si="25"/>
        <v>35.65</v>
      </c>
      <c r="H92" s="17"/>
      <c r="I92" s="15"/>
      <c r="J92" s="20">
        <v>84</v>
      </c>
      <c r="K92" s="16">
        <f t="shared" si="26"/>
        <v>42</v>
      </c>
      <c r="L92" s="16" t="s">
        <v>140</v>
      </c>
      <c r="M92" s="16" t="s">
        <v>138</v>
      </c>
      <c r="N92" s="16" t="s">
        <v>138</v>
      </c>
      <c r="O92" s="16" t="s">
        <v>153</v>
      </c>
      <c r="P92" s="36">
        <f t="shared" si="27"/>
        <v>77.650000000000006</v>
      </c>
      <c r="Q92" s="49" t="s">
        <v>135</v>
      </c>
      <c r="S92" s="6"/>
    </row>
    <row r="93" spans="1:19" s="5" customFormat="1" x14ac:dyDescent="0.25">
      <c r="A93" s="13">
        <v>68</v>
      </c>
      <c r="B93" s="38" t="s">
        <v>58</v>
      </c>
      <c r="C93" s="38" t="s">
        <v>18</v>
      </c>
      <c r="D93" s="13">
        <v>4</v>
      </c>
      <c r="E93" s="13">
        <v>2.77</v>
      </c>
      <c r="F93" s="14">
        <f>VLOOKUP(E93,[1]Sayfa2!$A$1:$B$183,2,FALSE)</f>
        <v>71.3</v>
      </c>
      <c r="G93" s="16">
        <f t="shared" si="25"/>
        <v>35.65</v>
      </c>
      <c r="H93" s="17"/>
      <c r="I93" s="15"/>
      <c r="J93" s="20">
        <v>76</v>
      </c>
      <c r="K93" s="16">
        <f t="shared" si="26"/>
        <v>38</v>
      </c>
      <c r="L93" s="16" t="s">
        <v>140</v>
      </c>
      <c r="M93" s="16" t="s">
        <v>138</v>
      </c>
      <c r="N93" s="16" t="s">
        <v>138</v>
      </c>
      <c r="O93" s="16" t="s">
        <v>153</v>
      </c>
      <c r="P93" s="36">
        <f t="shared" si="27"/>
        <v>73.650000000000006</v>
      </c>
      <c r="Q93" s="49" t="s">
        <v>136</v>
      </c>
      <c r="S93" s="6"/>
    </row>
    <row r="94" spans="1:19" s="5" customFormat="1" ht="19.5" customHeight="1" x14ac:dyDescent="0.3">
      <c r="A94" s="62" t="s">
        <v>106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</row>
    <row r="95" spans="1:19" s="5" customFormat="1" x14ac:dyDescent="0.25">
      <c r="A95" s="13">
        <v>69</v>
      </c>
      <c r="B95" s="38" t="s">
        <v>54</v>
      </c>
      <c r="C95" s="38" t="s">
        <v>131</v>
      </c>
      <c r="D95" s="13" t="s">
        <v>132</v>
      </c>
      <c r="E95" s="13">
        <v>3.96</v>
      </c>
      <c r="F95" s="14">
        <f>VLOOKUP(E95,[1]Sayfa2!$A$1:$B$183,2,FALSE)</f>
        <v>99.06</v>
      </c>
      <c r="G95" s="16">
        <f t="shared" ref="G95:G97" si="28">F95/2</f>
        <v>49.53</v>
      </c>
      <c r="H95" s="14">
        <v>65</v>
      </c>
      <c r="I95" s="15"/>
      <c r="J95" s="20"/>
      <c r="K95" s="16">
        <f t="shared" ref="K95:K97" si="29">MAX(H95:J95)/2</f>
        <v>32.5</v>
      </c>
      <c r="L95" s="16" t="s">
        <v>140</v>
      </c>
      <c r="M95" s="16" t="s">
        <v>138</v>
      </c>
      <c r="N95" s="16" t="s">
        <v>138</v>
      </c>
      <c r="O95" s="16" t="s">
        <v>153</v>
      </c>
      <c r="P95" s="36">
        <v>82.03</v>
      </c>
      <c r="Q95" s="49" t="s">
        <v>135</v>
      </c>
      <c r="S95" s="6"/>
    </row>
    <row r="96" spans="1:19" s="5" customFormat="1" ht="15.75" customHeight="1" x14ac:dyDescent="0.3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1"/>
      <c r="S96" s="6"/>
    </row>
    <row r="97" spans="1:19" s="5" customFormat="1" ht="39.75" customHeight="1" x14ac:dyDescent="0.25">
      <c r="A97" s="13">
        <v>70</v>
      </c>
      <c r="B97" s="38" t="s">
        <v>44</v>
      </c>
      <c r="C97" s="38" t="s">
        <v>133</v>
      </c>
      <c r="D97" s="13" t="s">
        <v>200</v>
      </c>
      <c r="E97" s="13">
        <v>3.63</v>
      </c>
      <c r="F97" s="14">
        <f>VLOOKUP(E97,[1]Sayfa2!$A$1:$B$183,2,FALSE)</f>
        <v>91.36</v>
      </c>
      <c r="G97" s="16">
        <f t="shared" si="28"/>
        <v>45.68</v>
      </c>
      <c r="H97" s="17"/>
      <c r="I97" s="15">
        <v>76</v>
      </c>
      <c r="J97" s="20"/>
      <c r="K97" s="16">
        <f t="shared" si="29"/>
        <v>38</v>
      </c>
      <c r="L97" s="16" t="s">
        <v>147</v>
      </c>
      <c r="M97" s="16" t="s">
        <v>138</v>
      </c>
      <c r="N97" s="16" t="s">
        <v>138</v>
      </c>
      <c r="O97" s="16" t="s">
        <v>154</v>
      </c>
      <c r="P97" s="36">
        <v>73.680000000000007</v>
      </c>
      <c r="Q97" s="48" t="s">
        <v>182</v>
      </c>
      <c r="S97" s="6"/>
    </row>
    <row r="98" spans="1:19" s="5" customFormat="1" ht="19.5" customHeight="1" x14ac:dyDescent="0.3">
      <c r="A98" s="62" t="s">
        <v>107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</row>
    <row r="99" spans="1:19" s="5" customFormat="1" x14ac:dyDescent="0.25">
      <c r="A99" s="12">
        <v>71</v>
      </c>
      <c r="B99" s="25" t="s">
        <v>76</v>
      </c>
      <c r="C99" s="25" t="s">
        <v>96</v>
      </c>
      <c r="D99" s="12" t="s">
        <v>132</v>
      </c>
      <c r="E99" s="12">
        <v>4</v>
      </c>
      <c r="F99" s="14">
        <f>VLOOKUP(E99,[1]Sayfa2!$A$1:$B$183,2,FALSE)</f>
        <v>100</v>
      </c>
      <c r="G99" s="16">
        <f>F99/2</f>
        <v>50</v>
      </c>
      <c r="H99" s="14">
        <v>92.5</v>
      </c>
      <c r="I99" s="15"/>
      <c r="J99" s="20"/>
      <c r="K99" s="16">
        <f>MAX(H99:J99)/2</f>
        <v>46.25</v>
      </c>
      <c r="L99" s="16" t="s">
        <v>140</v>
      </c>
      <c r="M99" s="16" t="s">
        <v>138</v>
      </c>
      <c r="N99" s="16" t="s">
        <v>138</v>
      </c>
      <c r="O99" s="16" t="s">
        <v>151</v>
      </c>
      <c r="P99" s="36">
        <f t="shared" ref="P99:P110" si="30">G99+K99</f>
        <v>96.25</v>
      </c>
      <c r="Q99" s="40" t="s">
        <v>166</v>
      </c>
      <c r="S99" s="6"/>
    </row>
    <row r="100" spans="1:19" s="5" customFormat="1" x14ac:dyDescent="0.25">
      <c r="A100" s="12">
        <v>72</v>
      </c>
      <c r="B100" s="25" t="s">
        <v>134</v>
      </c>
      <c r="C100" s="25" t="s">
        <v>96</v>
      </c>
      <c r="D100" s="12" t="s">
        <v>200</v>
      </c>
      <c r="E100" s="12">
        <v>3.81</v>
      </c>
      <c r="F100" s="14">
        <f>VLOOKUP(E100,[1]Sayfa2!$A$1:$B$183,2,FALSE)</f>
        <v>95.56</v>
      </c>
      <c r="G100" s="16">
        <f>F100/2</f>
        <v>47.78</v>
      </c>
      <c r="H100" s="14">
        <v>95</v>
      </c>
      <c r="I100" s="15"/>
      <c r="J100" s="20"/>
      <c r="K100" s="16">
        <f>MAX(H100:J100)/2</f>
        <v>47.5</v>
      </c>
      <c r="L100" s="16" t="s">
        <v>140</v>
      </c>
      <c r="M100" s="16" t="s">
        <v>138</v>
      </c>
      <c r="N100" s="16" t="s">
        <v>138</v>
      </c>
      <c r="O100" s="16" t="s">
        <v>151</v>
      </c>
      <c r="P100" s="36">
        <f t="shared" si="30"/>
        <v>95.28</v>
      </c>
      <c r="Q100" s="47" t="s">
        <v>136</v>
      </c>
      <c r="S100" s="6"/>
    </row>
    <row r="101" spans="1:19" s="5" customFormat="1" x14ac:dyDescent="0.25">
      <c r="A101" s="12">
        <v>73</v>
      </c>
      <c r="B101" s="25" t="s">
        <v>69</v>
      </c>
      <c r="C101" s="25" t="s">
        <v>96</v>
      </c>
      <c r="D101" s="12" t="s">
        <v>200</v>
      </c>
      <c r="E101" s="12">
        <v>3.8</v>
      </c>
      <c r="F101" s="14">
        <f>VLOOKUP(E101,[1]Sayfa2!$A$1:$B$183,2,FALSE)</f>
        <v>95.33</v>
      </c>
      <c r="G101" s="16">
        <f>F101/2</f>
        <v>47.664999999999999</v>
      </c>
      <c r="H101" s="14">
        <v>87.5</v>
      </c>
      <c r="I101" s="15"/>
      <c r="J101" s="20"/>
      <c r="K101" s="16">
        <f>MAX(H101:J101)/2</f>
        <v>43.75</v>
      </c>
      <c r="L101" s="16" t="s">
        <v>140</v>
      </c>
      <c r="M101" s="16" t="s">
        <v>138</v>
      </c>
      <c r="N101" s="16" t="s">
        <v>138</v>
      </c>
      <c r="O101" s="16" t="s">
        <v>151</v>
      </c>
      <c r="P101" s="36">
        <f>G101+K101</f>
        <v>91.414999999999992</v>
      </c>
      <c r="Q101" s="47" t="s">
        <v>136</v>
      </c>
      <c r="S101" s="6"/>
    </row>
    <row r="102" spans="1:19" s="5" customFormat="1" ht="39.75" customHeight="1" x14ac:dyDescent="0.25">
      <c r="A102" s="12">
        <v>74</v>
      </c>
      <c r="B102" s="25" t="s">
        <v>51</v>
      </c>
      <c r="C102" s="25" t="s">
        <v>96</v>
      </c>
      <c r="D102" s="12" t="s">
        <v>132</v>
      </c>
      <c r="E102" s="12">
        <v>4</v>
      </c>
      <c r="F102" s="14">
        <f>VLOOKUP(E102,[1]Sayfa2!$A$1:$B$183,2,FALSE)</f>
        <v>100</v>
      </c>
      <c r="G102" s="16">
        <f>F102/2</f>
        <v>50</v>
      </c>
      <c r="H102" s="14">
        <v>67.5</v>
      </c>
      <c r="I102" s="15"/>
      <c r="J102" s="20"/>
      <c r="K102" s="16">
        <f>MAX(H102:J102)/2</f>
        <v>33.75</v>
      </c>
      <c r="L102" s="16" t="s">
        <v>147</v>
      </c>
      <c r="M102" s="16" t="s">
        <v>138</v>
      </c>
      <c r="N102" s="16" t="s">
        <v>138</v>
      </c>
      <c r="O102" s="16" t="s">
        <v>151</v>
      </c>
      <c r="P102" s="36">
        <v>73.75</v>
      </c>
      <c r="Q102" s="46" t="s">
        <v>183</v>
      </c>
      <c r="S102" s="6"/>
    </row>
    <row r="103" spans="1:19" s="5" customFormat="1" ht="15.75" customHeight="1" x14ac:dyDescent="0.3">
      <c r="A103" s="59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1"/>
      <c r="S103" s="6"/>
    </row>
    <row r="104" spans="1:19" s="5" customFormat="1" ht="24" customHeight="1" x14ac:dyDescent="0.25">
      <c r="A104" s="12">
        <v>75</v>
      </c>
      <c r="B104" s="25" t="s">
        <v>70</v>
      </c>
      <c r="C104" s="25" t="s">
        <v>97</v>
      </c>
      <c r="D104" s="12" t="s">
        <v>200</v>
      </c>
      <c r="E104" s="12">
        <v>3.95</v>
      </c>
      <c r="F104" s="14">
        <f>VLOOKUP(E104,[1]Sayfa2!$A$1:$B$183,2,FALSE)</f>
        <v>98.83</v>
      </c>
      <c r="G104" s="16">
        <f>F104/2</f>
        <v>49.414999999999999</v>
      </c>
      <c r="H104" s="14">
        <v>67.5</v>
      </c>
      <c r="I104" s="15"/>
      <c r="J104" s="20"/>
      <c r="K104" s="16">
        <f>MAX(H104:J104)/2</f>
        <v>33.75</v>
      </c>
      <c r="L104" s="16" t="s">
        <v>140</v>
      </c>
      <c r="M104" s="16" t="s">
        <v>138</v>
      </c>
      <c r="N104" s="16" t="s">
        <v>138</v>
      </c>
      <c r="O104" s="16" t="s">
        <v>151</v>
      </c>
      <c r="P104" s="36">
        <v>83.165000000000006</v>
      </c>
      <c r="Q104" s="27" t="s">
        <v>203</v>
      </c>
      <c r="S104" s="6"/>
    </row>
    <row r="105" spans="1:19" s="5" customFormat="1" ht="15.75" customHeight="1" x14ac:dyDescent="0.3">
      <c r="A105" s="59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1"/>
      <c r="S105" s="6"/>
    </row>
    <row r="106" spans="1:19" s="5" customFormat="1" x14ac:dyDescent="0.25">
      <c r="A106" s="12">
        <v>76</v>
      </c>
      <c r="B106" s="25" t="s">
        <v>111</v>
      </c>
      <c r="C106" s="25" t="s">
        <v>112</v>
      </c>
      <c r="D106" s="12" t="s">
        <v>200</v>
      </c>
      <c r="E106" s="12">
        <v>3.8</v>
      </c>
      <c r="F106" s="14">
        <f>VLOOKUP(E106,Sayfa2!$A$1:$B$183,2,FALSE)</f>
        <v>95.33</v>
      </c>
      <c r="G106" s="16">
        <v>47.664999999999999</v>
      </c>
      <c r="H106" s="17"/>
      <c r="I106" s="15"/>
      <c r="J106" s="20">
        <v>92</v>
      </c>
      <c r="K106" s="16">
        <f>MAX(H106:J106)/2</f>
        <v>46</v>
      </c>
      <c r="L106" s="16" t="s">
        <v>140</v>
      </c>
      <c r="M106" s="16" t="s">
        <v>138</v>
      </c>
      <c r="N106" s="16" t="s">
        <v>138</v>
      </c>
      <c r="O106" s="16" t="s">
        <v>154</v>
      </c>
      <c r="P106" s="36">
        <f>G106+K106</f>
        <v>93.664999999999992</v>
      </c>
      <c r="Q106" s="40" t="s">
        <v>166</v>
      </c>
      <c r="S106" s="6"/>
    </row>
    <row r="107" spans="1:19" s="5" customFormat="1" ht="15.75" customHeight="1" x14ac:dyDescent="0.3">
      <c r="A107" s="59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1"/>
      <c r="S107" s="6"/>
    </row>
    <row r="108" spans="1:19" s="5" customFormat="1" x14ac:dyDescent="0.25">
      <c r="A108" s="12">
        <v>77</v>
      </c>
      <c r="B108" s="25" t="s">
        <v>115</v>
      </c>
      <c r="C108" s="37" t="s">
        <v>14</v>
      </c>
      <c r="D108" s="12" t="s">
        <v>200</v>
      </c>
      <c r="E108" s="12">
        <v>3.56</v>
      </c>
      <c r="F108" s="14">
        <f>VLOOKUP(E108,Sayfa2!$A$1:$B$183,2,FALSE)</f>
        <v>89.73</v>
      </c>
      <c r="G108" s="16">
        <v>44.865000000000002</v>
      </c>
      <c r="H108" s="17">
        <v>87.5</v>
      </c>
      <c r="I108" s="15"/>
      <c r="J108" s="20"/>
      <c r="K108" s="16">
        <v>43.75</v>
      </c>
      <c r="L108" s="16" t="s">
        <v>140</v>
      </c>
      <c r="M108" s="16" t="s">
        <v>138</v>
      </c>
      <c r="N108" s="16" t="s">
        <v>138</v>
      </c>
      <c r="O108" s="16" t="s">
        <v>153</v>
      </c>
      <c r="P108" s="36">
        <f t="shared" si="30"/>
        <v>88.615000000000009</v>
      </c>
      <c r="Q108" s="27" t="s">
        <v>203</v>
      </c>
      <c r="S108" s="6"/>
    </row>
    <row r="109" spans="1:19" s="5" customFormat="1" x14ac:dyDescent="0.25">
      <c r="A109" s="76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8"/>
    </row>
    <row r="110" spans="1:19" s="25" customFormat="1" x14ac:dyDescent="0.25">
      <c r="A110" s="12">
        <v>78</v>
      </c>
      <c r="B110" s="25" t="s">
        <v>113</v>
      </c>
      <c r="C110" s="25" t="s">
        <v>164</v>
      </c>
      <c r="D110" s="12" t="s">
        <v>200</v>
      </c>
      <c r="E110" s="12">
        <v>3.41</v>
      </c>
      <c r="F110" s="14">
        <f>VLOOKUP(E110,Sayfa2!$A$1:$B$183,2,FALSE)</f>
        <v>86.23</v>
      </c>
      <c r="G110" s="16">
        <v>43.115000000000002</v>
      </c>
      <c r="H110" s="14">
        <v>68.75</v>
      </c>
      <c r="I110" s="15"/>
      <c r="J110" s="20"/>
      <c r="K110" s="16">
        <v>34.375</v>
      </c>
      <c r="L110" s="16" t="s">
        <v>140</v>
      </c>
      <c r="M110" s="16" t="s">
        <v>138</v>
      </c>
      <c r="N110" s="16" t="s">
        <v>138</v>
      </c>
      <c r="O110" s="16" t="s">
        <v>163</v>
      </c>
      <c r="P110" s="36">
        <f t="shared" si="30"/>
        <v>77.490000000000009</v>
      </c>
      <c r="Q110" s="27" t="s">
        <v>203</v>
      </c>
      <c r="R110" s="5"/>
      <c r="S110" s="5"/>
    </row>
    <row r="111" spans="1:19" s="5" customFormat="1" x14ac:dyDescent="0.25">
      <c r="A111" s="12">
        <v>79</v>
      </c>
      <c r="B111" s="25" t="s">
        <v>114</v>
      </c>
      <c r="C111" s="25" t="s">
        <v>164</v>
      </c>
      <c r="D111" s="12" t="s">
        <v>200</v>
      </c>
      <c r="E111" s="12">
        <v>3.56</v>
      </c>
      <c r="F111" s="14">
        <f>VLOOKUP(E111,Sayfa2!$A$1:$B$183,2,FALSE)</f>
        <v>89.73</v>
      </c>
      <c r="G111" s="16">
        <v>44.865000000000002</v>
      </c>
      <c r="H111" s="14">
        <v>53.75</v>
      </c>
      <c r="I111" s="15"/>
      <c r="J111" s="20"/>
      <c r="K111" s="16">
        <v>26.875</v>
      </c>
      <c r="L111" s="16" t="s">
        <v>140</v>
      </c>
      <c r="M111" s="16" t="s">
        <v>138</v>
      </c>
      <c r="N111" s="16" t="s">
        <v>138</v>
      </c>
      <c r="O111" s="16" t="s">
        <v>163</v>
      </c>
      <c r="P111" s="36">
        <f>G111+K111</f>
        <v>71.740000000000009</v>
      </c>
      <c r="Q111" s="47" t="s">
        <v>136</v>
      </c>
      <c r="S111" s="6"/>
    </row>
    <row r="112" spans="1:19" s="10" customFormat="1" ht="18" customHeight="1" x14ac:dyDescent="0.3">
      <c r="A112" s="59" t="s">
        <v>108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57"/>
      <c r="S112" s="11"/>
    </row>
    <row r="113" spans="1:19" s="5" customFormat="1" ht="81.75" customHeight="1" x14ac:dyDescent="0.25">
      <c r="A113" s="12">
        <v>80</v>
      </c>
      <c r="B113" s="25" t="s">
        <v>28</v>
      </c>
      <c r="C113" s="25" t="s">
        <v>95</v>
      </c>
      <c r="D113" s="12" t="s">
        <v>200</v>
      </c>
      <c r="E113" s="12">
        <v>3.64</v>
      </c>
      <c r="F113" s="14">
        <f>VLOOKUP(E113,[1]Sayfa2!$A$1:$B$183,2,FALSE)</f>
        <v>91.6</v>
      </c>
      <c r="G113" s="16">
        <f>F113/2</f>
        <v>45.8</v>
      </c>
      <c r="H113" s="14">
        <v>73.75</v>
      </c>
      <c r="I113" s="15"/>
      <c r="J113" s="28"/>
      <c r="K113" s="16">
        <f>MAX(H113:J113)/2</f>
        <v>36.875</v>
      </c>
      <c r="L113" s="16" t="s">
        <v>140</v>
      </c>
      <c r="M113" s="16" t="s">
        <v>146</v>
      </c>
      <c r="N113" s="16" t="s">
        <v>138</v>
      </c>
      <c r="O113" s="16" t="s">
        <v>155</v>
      </c>
      <c r="P113" s="36">
        <v>82.674999999999997</v>
      </c>
      <c r="Q113" s="27" t="s">
        <v>199</v>
      </c>
      <c r="S113" s="6"/>
    </row>
    <row r="114" spans="1:19" s="5" customFormat="1" x14ac:dyDescent="0.25">
      <c r="A114" s="12">
        <v>81</v>
      </c>
      <c r="B114" s="25" t="s">
        <v>40</v>
      </c>
      <c r="C114" s="25" t="s">
        <v>95</v>
      </c>
      <c r="D114" s="12" t="s">
        <v>200</v>
      </c>
      <c r="E114" s="12">
        <v>3.63</v>
      </c>
      <c r="F114" s="14">
        <f>VLOOKUP(E114,[1]Sayfa2!$A$1:$B$183,2,FALSE)</f>
        <v>91.36</v>
      </c>
      <c r="G114" s="16">
        <f>F114/2</f>
        <v>45.68</v>
      </c>
      <c r="H114" s="14">
        <v>60</v>
      </c>
      <c r="I114" s="15"/>
      <c r="J114" s="28"/>
      <c r="K114" s="16">
        <f>MAX(H114:J114)/2</f>
        <v>30</v>
      </c>
      <c r="L114" s="16" t="s">
        <v>140</v>
      </c>
      <c r="M114" s="16" t="s">
        <v>138</v>
      </c>
      <c r="N114" s="16" t="s">
        <v>138</v>
      </c>
      <c r="O114" s="16" t="s">
        <v>150</v>
      </c>
      <c r="P114" s="36">
        <f>G114+K114</f>
        <v>75.680000000000007</v>
      </c>
      <c r="Q114" s="47" t="s">
        <v>136</v>
      </c>
      <c r="S114" s="6"/>
    </row>
    <row r="115" spans="1:19" s="10" customFormat="1" x14ac:dyDescent="0.25">
      <c r="A115" s="54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6"/>
      <c r="S115" s="11"/>
    </row>
    <row r="116" spans="1:19" s="5" customFormat="1" x14ac:dyDescent="0.25">
      <c r="A116" s="12">
        <v>82</v>
      </c>
      <c r="B116" s="25" t="s">
        <v>29</v>
      </c>
      <c r="C116" s="25" t="s">
        <v>9</v>
      </c>
      <c r="D116" s="12" t="s">
        <v>200</v>
      </c>
      <c r="E116" s="12">
        <v>3.25</v>
      </c>
      <c r="F116" s="14">
        <f>VLOOKUP(E116,[1]Sayfa2!$A$1:$B$183,2,FALSE)</f>
        <v>82.5</v>
      </c>
      <c r="G116" s="16">
        <f>F116/2</f>
        <v>41.25</v>
      </c>
      <c r="H116" s="14">
        <v>91.25</v>
      </c>
      <c r="I116" s="15"/>
      <c r="J116" s="28"/>
      <c r="K116" s="16">
        <f>MAX(H116:J116)/2</f>
        <v>45.625</v>
      </c>
      <c r="L116" s="16" t="s">
        <v>140</v>
      </c>
      <c r="M116" s="16" t="s">
        <v>138</v>
      </c>
      <c r="N116" s="16" t="s">
        <v>138</v>
      </c>
      <c r="O116" s="16" t="s">
        <v>150</v>
      </c>
      <c r="P116" s="36">
        <f>G116+K116</f>
        <v>86.875</v>
      </c>
      <c r="Q116" s="40" t="s">
        <v>166</v>
      </c>
      <c r="S116" s="6"/>
    </row>
    <row r="117" spans="1:19" s="10" customFormat="1" x14ac:dyDescent="0.25">
      <c r="A117" s="54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6"/>
      <c r="S117" s="11"/>
    </row>
    <row r="118" spans="1:19" s="5" customFormat="1" x14ac:dyDescent="0.25">
      <c r="A118" s="12">
        <v>83</v>
      </c>
      <c r="B118" s="25" t="s">
        <v>117</v>
      </c>
      <c r="C118" s="25" t="s">
        <v>165</v>
      </c>
      <c r="D118" s="12" t="s">
        <v>132</v>
      </c>
      <c r="E118" s="12">
        <v>3.25</v>
      </c>
      <c r="F118" s="14">
        <v>82.5</v>
      </c>
      <c r="G118" s="16">
        <v>41.25</v>
      </c>
      <c r="H118" s="17"/>
      <c r="I118" s="15"/>
      <c r="J118" s="20">
        <v>76</v>
      </c>
      <c r="K118" s="16">
        <f>MAX(H118:J118)/2</f>
        <v>38</v>
      </c>
      <c r="L118" s="16" t="s">
        <v>140</v>
      </c>
      <c r="M118" s="16" t="s">
        <v>138</v>
      </c>
      <c r="N118" s="16" t="s">
        <v>138</v>
      </c>
      <c r="O118" s="16" t="s">
        <v>161</v>
      </c>
      <c r="P118" s="24">
        <f>G118+K118</f>
        <v>79.25</v>
      </c>
      <c r="Q118" s="47" t="s">
        <v>136</v>
      </c>
      <c r="S118" s="6"/>
    </row>
    <row r="119" spans="1:19" s="5" customFormat="1" x14ac:dyDescent="0.25">
      <c r="A119" s="12">
        <v>84</v>
      </c>
      <c r="B119" s="25" t="s">
        <v>116</v>
      </c>
      <c r="C119" s="25" t="s">
        <v>165</v>
      </c>
      <c r="D119" s="12" t="s">
        <v>200</v>
      </c>
      <c r="E119" s="12">
        <v>3.6</v>
      </c>
      <c r="F119" s="14">
        <f>VLOOKUP(E119,Sayfa2!$A$1:$B$183,2,FALSE)</f>
        <v>90.66</v>
      </c>
      <c r="G119" s="16">
        <v>45.33</v>
      </c>
      <c r="H119" s="17"/>
      <c r="I119" s="15"/>
      <c r="J119" s="18">
        <v>60</v>
      </c>
      <c r="K119" s="16">
        <f>MAX(H119:J119)/2</f>
        <v>30</v>
      </c>
      <c r="L119" s="16" t="s">
        <v>140</v>
      </c>
      <c r="M119" s="16" t="s">
        <v>138</v>
      </c>
      <c r="N119" s="16" t="s">
        <v>138</v>
      </c>
      <c r="O119" s="16" t="s">
        <v>151</v>
      </c>
      <c r="P119" s="36">
        <f>G119+K119</f>
        <v>75.33</v>
      </c>
      <c r="Q119" s="47" t="s">
        <v>136</v>
      </c>
      <c r="S119" s="6"/>
    </row>
    <row r="120" spans="1:19" x14ac:dyDescent="0.25">
      <c r="R120" s="42"/>
      <c r="S120" s="7"/>
    </row>
  </sheetData>
  <autoFilter ref="A4:Q112" xr:uid="{00000000-0009-0000-0000-000000000000}"/>
  <sortState xmlns:xlrd2="http://schemas.microsoft.com/office/spreadsheetml/2017/richdata2" ref="B24:Q26">
    <sortCondition descending="1" ref="P24:P26"/>
  </sortState>
  <mergeCells count="30">
    <mergeCell ref="A112:Q112"/>
    <mergeCell ref="A17:Q17"/>
    <mergeCell ref="A44:Q44"/>
    <mergeCell ref="A49:Q49"/>
    <mergeCell ref="A51:Q51"/>
    <mergeCell ref="A87:Q87"/>
    <mergeCell ref="A57:Q57"/>
    <mergeCell ref="A59:Q59"/>
    <mergeCell ref="A62:Q62"/>
    <mergeCell ref="A94:Q94"/>
    <mergeCell ref="A109:Q109"/>
    <mergeCell ref="A96:Q96"/>
    <mergeCell ref="A89:Q89"/>
    <mergeCell ref="A65:Q65"/>
    <mergeCell ref="A85:Q85"/>
    <mergeCell ref="A105:Q105"/>
    <mergeCell ref="A103:Q103"/>
    <mergeCell ref="A107:Q107"/>
    <mergeCell ref="A98:Q98"/>
    <mergeCell ref="A2:Q2"/>
    <mergeCell ref="A5:Q5"/>
    <mergeCell ref="A23:Q23"/>
    <mergeCell ref="A38:Q38"/>
    <mergeCell ref="A55:Q55"/>
    <mergeCell ref="A20:Q20"/>
    <mergeCell ref="A30:Q30"/>
    <mergeCell ref="A32:Q32"/>
    <mergeCell ref="A36:Q36"/>
    <mergeCell ref="A27:Q27"/>
    <mergeCell ref="A11:Q11"/>
  </mergeCells>
  <pageMargins left="7.874015748031496E-2" right="7.874015748031496E-2" top="7.874015748031496E-2" bottom="7.874015748031496E-2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3"/>
  <sheetViews>
    <sheetView workbookViewId="0">
      <selection activeCell="A185" sqref="A185"/>
    </sheetView>
  </sheetViews>
  <sheetFormatPr defaultRowHeight="15" x14ac:dyDescent="0.25"/>
  <sheetData>
    <row r="1" spans="1:2" ht="15.75" x14ac:dyDescent="0.25">
      <c r="A1" s="31">
        <v>4</v>
      </c>
      <c r="B1" s="31">
        <v>100</v>
      </c>
    </row>
    <row r="2" spans="1:2" ht="15.75" x14ac:dyDescent="0.25">
      <c r="A2" s="32">
        <v>3.99</v>
      </c>
      <c r="B2" s="32">
        <v>99.76</v>
      </c>
    </row>
    <row r="3" spans="1:2" ht="15.75" x14ac:dyDescent="0.25">
      <c r="A3" s="32">
        <v>3.98</v>
      </c>
      <c r="B3" s="32">
        <v>99.53</v>
      </c>
    </row>
    <row r="4" spans="1:2" ht="15.75" x14ac:dyDescent="0.25">
      <c r="A4" s="32">
        <v>3.97</v>
      </c>
      <c r="B4" s="32">
        <v>99.3</v>
      </c>
    </row>
    <row r="5" spans="1:2" ht="15.75" x14ac:dyDescent="0.25">
      <c r="A5" s="32">
        <v>3.96</v>
      </c>
      <c r="B5" s="32">
        <v>99.06</v>
      </c>
    </row>
    <row r="6" spans="1:2" ht="15.75" x14ac:dyDescent="0.25">
      <c r="A6" s="32">
        <v>3.95</v>
      </c>
      <c r="B6" s="32">
        <v>98.83</v>
      </c>
    </row>
    <row r="7" spans="1:2" ht="15.75" x14ac:dyDescent="0.25">
      <c r="A7" s="32">
        <v>3.94</v>
      </c>
      <c r="B7" s="32">
        <v>98.6</v>
      </c>
    </row>
    <row r="8" spans="1:2" ht="15.75" x14ac:dyDescent="0.25">
      <c r="A8" s="32">
        <v>3.93</v>
      </c>
      <c r="B8" s="32">
        <v>98.36</v>
      </c>
    </row>
    <row r="9" spans="1:2" ht="15.75" x14ac:dyDescent="0.25">
      <c r="A9" s="32">
        <v>3.92</v>
      </c>
      <c r="B9" s="32">
        <v>98.13</v>
      </c>
    </row>
    <row r="10" spans="1:2" ht="15.75" x14ac:dyDescent="0.25">
      <c r="A10" s="32">
        <v>3.91</v>
      </c>
      <c r="B10" s="32">
        <v>97.9</v>
      </c>
    </row>
    <row r="11" spans="1:2" ht="15.75" x14ac:dyDescent="0.25">
      <c r="A11" s="33">
        <v>3.9</v>
      </c>
      <c r="B11" s="32">
        <v>97.66</v>
      </c>
    </row>
    <row r="12" spans="1:2" ht="15.75" x14ac:dyDescent="0.25">
      <c r="A12" s="32">
        <v>3.89</v>
      </c>
      <c r="B12" s="32">
        <v>97.43</v>
      </c>
    </row>
    <row r="13" spans="1:2" ht="15.75" x14ac:dyDescent="0.25">
      <c r="A13" s="32">
        <v>3.88</v>
      </c>
      <c r="B13" s="32">
        <v>97.2</v>
      </c>
    </row>
    <row r="14" spans="1:2" ht="15.75" x14ac:dyDescent="0.25">
      <c r="A14" s="32">
        <v>3.87</v>
      </c>
      <c r="B14" s="32">
        <v>96.96</v>
      </c>
    </row>
    <row r="15" spans="1:2" ht="15.75" x14ac:dyDescent="0.25">
      <c r="A15" s="32">
        <v>3.86</v>
      </c>
      <c r="B15" s="32">
        <v>96.73</v>
      </c>
    </row>
    <row r="16" spans="1:2" ht="15.75" x14ac:dyDescent="0.25">
      <c r="A16" s="32">
        <v>3.85</v>
      </c>
      <c r="B16" s="32">
        <v>96.5</v>
      </c>
    </row>
    <row r="17" spans="1:2" ht="15.75" x14ac:dyDescent="0.25">
      <c r="A17" s="32">
        <v>3.84</v>
      </c>
      <c r="B17" s="32">
        <v>96.26</v>
      </c>
    </row>
    <row r="18" spans="1:2" ht="15.75" x14ac:dyDescent="0.25">
      <c r="A18" s="32">
        <v>3.83</v>
      </c>
      <c r="B18" s="32">
        <v>96.03</v>
      </c>
    </row>
    <row r="19" spans="1:2" ht="15.75" x14ac:dyDescent="0.25">
      <c r="A19" s="32">
        <v>3.82</v>
      </c>
      <c r="B19" s="32">
        <v>95.8</v>
      </c>
    </row>
    <row r="20" spans="1:2" ht="15.75" x14ac:dyDescent="0.25">
      <c r="A20" s="32">
        <v>3.81</v>
      </c>
      <c r="B20" s="32">
        <v>95.56</v>
      </c>
    </row>
    <row r="21" spans="1:2" ht="15.75" x14ac:dyDescent="0.25">
      <c r="A21" s="33">
        <v>3.8</v>
      </c>
      <c r="B21" s="32">
        <v>95.33</v>
      </c>
    </row>
    <row r="22" spans="1:2" ht="15.75" x14ac:dyDescent="0.25">
      <c r="A22" s="32">
        <v>3.79</v>
      </c>
      <c r="B22" s="32">
        <v>95.1</v>
      </c>
    </row>
    <row r="23" spans="1:2" ht="15.75" x14ac:dyDescent="0.25">
      <c r="A23" s="32">
        <v>3.78</v>
      </c>
      <c r="B23" s="32">
        <v>94.86</v>
      </c>
    </row>
    <row r="24" spans="1:2" ht="15.75" x14ac:dyDescent="0.25">
      <c r="A24" s="32">
        <v>3.77</v>
      </c>
      <c r="B24" s="32">
        <v>94.63</v>
      </c>
    </row>
    <row r="25" spans="1:2" ht="15.75" x14ac:dyDescent="0.25">
      <c r="A25" s="32">
        <v>3.76</v>
      </c>
      <c r="B25" s="32">
        <v>94.4</v>
      </c>
    </row>
    <row r="26" spans="1:2" ht="15.75" x14ac:dyDescent="0.25">
      <c r="A26" s="32">
        <v>3.75</v>
      </c>
      <c r="B26" s="32">
        <v>94.16</v>
      </c>
    </row>
    <row r="27" spans="1:2" ht="15.75" x14ac:dyDescent="0.25">
      <c r="A27" s="32">
        <v>3.74</v>
      </c>
      <c r="B27" s="32">
        <v>93.93</v>
      </c>
    </row>
    <row r="28" spans="1:2" ht="15.75" x14ac:dyDescent="0.25">
      <c r="A28" s="32">
        <v>3.73</v>
      </c>
      <c r="B28" s="32">
        <v>93.7</v>
      </c>
    </row>
    <row r="29" spans="1:2" ht="15.75" x14ac:dyDescent="0.25">
      <c r="A29" s="32">
        <v>3.72</v>
      </c>
      <c r="B29" s="32">
        <v>93.46</v>
      </c>
    </row>
    <row r="30" spans="1:2" ht="15.75" x14ac:dyDescent="0.25">
      <c r="A30" s="32">
        <v>3.71</v>
      </c>
      <c r="B30" s="32">
        <v>93.23</v>
      </c>
    </row>
    <row r="31" spans="1:2" ht="15.75" x14ac:dyDescent="0.25">
      <c r="A31" s="33">
        <v>3.7</v>
      </c>
      <c r="B31" s="32">
        <v>93</v>
      </c>
    </row>
    <row r="32" spans="1:2" ht="15.75" x14ac:dyDescent="0.25">
      <c r="A32" s="32">
        <v>3.69</v>
      </c>
      <c r="B32" s="32">
        <v>92.76</v>
      </c>
    </row>
    <row r="33" spans="1:2" ht="15.75" x14ac:dyDescent="0.25">
      <c r="A33" s="32">
        <v>3.68</v>
      </c>
      <c r="B33" s="32">
        <v>92.53</v>
      </c>
    </row>
    <row r="34" spans="1:2" ht="15.75" x14ac:dyDescent="0.25">
      <c r="A34" s="32">
        <v>3.67</v>
      </c>
      <c r="B34" s="32">
        <v>92.3</v>
      </c>
    </row>
    <row r="35" spans="1:2" ht="15.75" x14ac:dyDescent="0.25">
      <c r="A35" s="32">
        <v>3.66</v>
      </c>
      <c r="B35" s="32">
        <v>92.06</v>
      </c>
    </row>
    <row r="36" spans="1:2" ht="15.75" x14ac:dyDescent="0.25">
      <c r="A36" s="32">
        <v>3.65</v>
      </c>
      <c r="B36" s="32">
        <v>91.83</v>
      </c>
    </row>
    <row r="37" spans="1:2" ht="15.75" x14ac:dyDescent="0.25">
      <c r="A37" s="32">
        <v>3.64</v>
      </c>
      <c r="B37" s="32">
        <v>91.6</v>
      </c>
    </row>
    <row r="38" spans="1:2" ht="15.75" x14ac:dyDescent="0.25">
      <c r="A38" s="32">
        <v>3.63</v>
      </c>
      <c r="B38" s="32">
        <v>91.36</v>
      </c>
    </row>
    <row r="39" spans="1:2" ht="15.75" x14ac:dyDescent="0.25">
      <c r="A39" s="32">
        <v>3.62</v>
      </c>
      <c r="B39" s="32">
        <v>91.13</v>
      </c>
    </row>
    <row r="40" spans="1:2" ht="15.75" x14ac:dyDescent="0.25">
      <c r="A40" s="32">
        <v>3.61</v>
      </c>
      <c r="B40" s="32">
        <v>90.9</v>
      </c>
    </row>
    <row r="41" spans="1:2" ht="15.75" x14ac:dyDescent="0.25">
      <c r="A41" s="33">
        <v>3.6</v>
      </c>
      <c r="B41" s="32">
        <v>90.66</v>
      </c>
    </row>
    <row r="42" spans="1:2" ht="15.75" x14ac:dyDescent="0.25">
      <c r="A42" s="32">
        <v>3.59</v>
      </c>
      <c r="B42" s="32">
        <v>90.43</v>
      </c>
    </row>
    <row r="43" spans="1:2" ht="15.75" x14ac:dyDescent="0.25">
      <c r="A43" s="32">
        <v>3.58</v>
      </c>
      <c r="B43" s="32">
        <v>90.2</v>
      </c>
    </row>
    <row r="44" spans="1:2" ht="15.75" x14ac:dyDescent="0.25">
      <c r="A44" s="32">
        <v>3.57</v>
      </c>
      <c r="B44" s="32">
        <v>89.96</v>
      </c>
    </row>
    <row r="45" spans="1:2" ht="15.75" x14ac:dyDescent="0.25">
      <c r="A45" s="32">
        <v>3.56</v>
      </c>
      <c r="B45" s="32">
        <v>89.73</v>
      </c>
    </row>
    <row r="46" spans="1:2" ht="15.75" x14ac:dyDescent="0.25">
      <c r="A46" s="32">
        <v>3.55</v>
      </c>
      <c r="B46" s="32">
        <v>89.5</v>
      </c>
    </row>
    <row r="47" spans="1:2" ht="15.75" x14ac:dyDescent="0.25">
      <c r="A47" s="32">
        <v>3.54</v>
      </c>
      <c r="B47" s="32">
        <v>89.26</v>
      </c>
    </row>
    <row r="48" spans="1:2" ht="15.75" x14ac:dyDescent="0.25">
      <c r="A48" s="32">
        <v>3.53</v>
      </c>
      <c r="B48" s="32">
        <v>89.03</v>
      </c>
    </row>
    <row r="49" spans="1:2" ht="15.75" x14ac:dyDescent="0.25">
      <c r="A49" s="32">
        <v>3.52</v>
      </c>
      <c r="B49" s="32">
        <v>88.8</v>
      </c>
    </row>
    <row r="50" spans="1:2" ht="15.75" x14ac:dyDescent="0.25">
      <c r="A50" s="32">
        <v>3.51</v>
      </c>
      <c r="B50" s="32">
        <v>88.56</v>
      </c>
    </row>
    <row r="51" spans="1:2" ht="15.75" x14ac:dyDescent="0.25">
      <c r="A51" s="33">
        <v>3.5</v>
      </c>
      <c r="B51" s="32">
        <v>88.33</v>
      </c>
    </row>
    <row r="52" spans="1:2" ht="15.75" x14ac:dyDescent="0.25">
      <c r="A52" s="32">
        <v>3.49</v>
      </c>
      <c r="B52" s="32">
        <v>88.1</v>
      </c>
    </row>
    <row r="53" spans="1:2" ht="15.75" x14ac:dyDescent="0.25">
      <c r="A53" s="32">
        <v>3.48</v>
      </c>
      <c r="B53" s="32">
        <v>87.86</v>
      </c>
    </row>
    <row r="54" spans="1:2" ht="15.75" x14ac:dyDescent="0.25">
      <c r="A54" s="32">
        <v>3.47</v>
      </c>
      <c r="B54" s="32">
        <v>87.63</v>
      </c>
    </row>
    <row r="55" spans="1:2" ht="15.75" x14ac:dyDescent="0.25">
      <c r="A55" s="32">
        <v>3.46</v>
      </c>
      <c r="B55" s="32">
        <v>87.4</v>
      </c>
    </row>
    <row r="56" spans="1:2" ht="15.75" x14ac:dyDescent="0.25">
      <c r="A56" s="32">
        <v>3.45</v>
      </c>
      <c r="B56" s="32">
        <v>87.16</v>
      </c>
    </row>
    <row r="57" spans="1:2" ht="15.75" x14ac:dyDescent="0.25">
      <c r="A57" s="32">
        <v>3.44</v>
      </c>
      <c r="B57" s="32">
        <v>86.93</v>
      </c>
    </row>
    <row r="58" spans="1:2" ht="15.75" x14ac:dyDescent="0.25">
      <c r="A58" s="32">
        <v>3.43</v>
      </c>
      <c r="B58" s="32">
        <v>86.7</v>
      </c>
    </row>
    <row r="59" spans="1:2" ht="15.75" x14ac:dyDescent="0.25">
      <c r="A59" s="32">
        <v>3.42</v>
      </c>
      <c r="B59" s="32">
        <v>86.46</v>
      </c>
    </row>
    <row r="60" spans="1:2" ht="15.75" x14ac:dyDescent="0.25">
      <c r="A60" s="32">
        <v>3.41</v>
      </c>
      <c r="B60" s="32">
        <v>86.23</v>
      </c>
    </row>
    <row r="61" spans="1:2" ht="15.75" x14ac:dyDescent="0.25">
      <c r="A61" s="33">
        <v>3.4</v>
      </c>
      <c r="B61" s="32">
        <v>86</v>
      </c>
    </row>
    <row r="62" spans="1:2" ht="15.75" x14ac:dyDescent="0.25">
      <c r="A62" s="32">
        <v>3.39</v>
      </c>
      <c r="B62" s="32">
        <v>85.76</v>
      </c>
    </row>
    <row r="63" spans="1:2" ht="15.75" x14ac:dyDescent="0.25">
      <c r="A63" s="32">
        <v>3.38</v>
      </c>
      <c r="B63" s="32">
        <v>85.53</v>
      </c>
    </row>
    <row r="64" spans="1:2" ht="15.75" x14ac:dyDescent="0.25">
      <c r="A64" s="32">
        <v>3.37</v>
      </c>
      <c r="B64" s="32">
        <v>85.3</v>
      </c>
    </row>
    <row r="65" spans="1:2" ht="15.75" x14ac:dyDescent="0.25">
      <c r="A65" s="32">
        <v>3.36</v>
      </c>
      <c r="B65" s="32">
        <v>85.06</v>
      </c>
    </row>
    <row r="66" spans="1:2" ht="15.75" x14ac:dyDescent="0.25">
      <c r="A66" s="32">
        <v>3.35</v>
      </c>
      <c r="B66" s="32">
        <v>84.83</v>
      </c>
    </row>
    <row r="67" spans="1:2" ht="15.75" x14ac:dyDescent="0.25">
      <c r="A67" s="32">
        <v>3.34</v>
      </c>
      <c r="B67" s="32">
        <v>84.6</v>
      </c>
    </row>
    <row r="68" spans="1:2" ht="15.75" x14ac:dyDescent="0.25">
      <c r="A68" s="32">
        <v>3.33</v>
      </c>
      <c r="B68" s="32">
        <v>84.36</v>
      </c>
    </row>
    <row r="69" spans="1:2" ht="15.75" x14ac:dyDescent="0.25">
      <c r="A69" s="32">
        <v>3.32</v>
      </c>
      <c r="B69" s="32">
        <v>84.13</v>
      </c>
    </row>
    <row r="70" spans="1:2" ht="15.75" x14ac:dyDescent="0.25">
      <c r="A70" s="32">
        <v>3.31</v>
      </c>
      <c r="B70" s="32">
        <v>83.9</v>
      </c>
    </row>
    <row r="71" spans="1:2" ht="15.75" x14ac:dyDescent="0.25">
      <c r="A71" s="33">
        <v>3.3</v>
      </c>
      <c r="B71" s="32">
        <v>83.66</v>
      </c>
    </row>
    <row r="72" spans="1:2" ht="15.75" x14ac:dyDescent="0.25">
      <c r="A72" s="32">
        <v>3.29</v>
      </c>
      <c r="B72" s="32">
        <v>83.43</v>
      </c>
    </row>
    <row r="73" spans="1:2" ht="15.75" x14ac:dyDescent="0.25">
      <c r="A73" s="32">
        <v>3.28</v>
      </c>
      <c r="B73" s="32">
        <v>83.2</v>
      </c>
    </row>
    <row r="74" spans="1:2" ht="15.75" x14ac:dyDescent="0.25">
      <c r="A74" s="32">
        <v>3.27</v>
      </c>
      <c r="B74" s="32">
        <v>82.96</v>
      </c>
    </row>
    <row r="75" spans="1:2" ht="15.75" x14ac:dyDescent="0.25">
      <c r="A75" s="32">
        <v>3.26</v>
      </c>
      <c r="B75" s="32">
        <v>82.73</v>
      </c>
    </row>
    <row r="76" spans="1:2" ht="15.75" x14ac:dyDescent="0.25">
      <c r="A76" s="32">
        <v>3.25</v>
      </c>
      <c r="B76" s="32">
        <v>82.5</v>
      </c>
    </row>
    <row r="77" spans="1:2" ht="15.75" x14ac:dyDescent="0.25">
      <c r="A77" s="32">
        <v>3.24</v>
      </c>
      <c r="B77" s="32">
        <v>82.26</v>
      </c>
    </row>
    <row r="78" spans="1:2" ht="15.75" x14ac:dyDescent="0.25">
      <c r="A78" s="32">
        <v>3.23</v>
      </c>
      <c r="B78" s="32">
        <v>82.03</v>
      </c>
    </row>
    <row r="79" spans="1:2" ht="15.75" x14ac:dyDescent="0.25">
      <c r="A79" s="32">
        <v>3.22</v>
      </c>
      <c r="B79" s="32">
        <v>81.8</v>
      </c>
    </row>
    <row r="80" spans="1:2" ht="15.75" x14ac:dyDescent="0.25">
      <c r="A80" s="32">
        <v>3.21</v>
      </c>
      <c r="B80" s="32">
        <v>81.56</v>
      </c>
    </row>
    <row r="81" spans="1:2" ht="15.75" x14ac:dyDescent="0.25">
      <c r="A81" s="33">
        <v>3.2</v>
      </c>
      <c r="B81" s="32">
        <v>81.33</v>
      </c>
    </row>
    <row r="82" spans="1:2" ht="15.75" x14ac:dyDescent="0.25">
      <c r="A82" s="32">
        <v>3.19</v>
      </c>
      <c r="B82" s="32">
        <v>81.099999999999994</v>
      </c>
    </row>
    <row r="83" spans="1:2" ht="15.75" x14ac:dyDescent="0.25">
      <c r="A83" s="32">
        <v>3.18</v>
      </c>
      <c r="B83" s="32">
        <v>80.86</v>
      </c>
    </row>
    <row r="84" spans="1:2" ht="15.75" x14ac:dyDescent="0.25">
      <c r="A84" s="32">
        <v>3.17</v>
      </c>
      <c r="B84" s="32">
        <v>80.63</v>
      </c>
    </row>
    <row r="85" spans="1:2" ht="15.75" x14ac:dyDescent="0.25">
      <c r="A85" s="32">
        <v>3.16</v>
      </c>
      <c r="B85" s="32">
        <v>80.400000000000006</v>
      </c>
    </row>
    <row r="86" spans="1:2" ht="15.75" x14ac:dyDescent="0.25">
      <c r="A86" s="32">
        <v>3.15</v>
      </c>
      <c r="B86" s="32">
        <v>80.16</v>
      </c>
    </row>
    <row r="87" spans="1:2" ht="15.75" x14ac:dyDescent="0.25">
      <c r="A87" s="32">
        <v>3.14</v>
      </c>
      <c r="B87" s="32">
        <v>79.930000000000007</v>
      </c>
    </row>
    <row r="88" spans="1:2" ht="15.75" x14ac:dyDescent="0.25">
      <c r="A88" s="32">
        <v>3.13</v>
      </c>
      <c r="B88" s="32">
        <v>79.7</v>
      </c>
    </row>
    <row r="89" spans="1:2" ht="15.75" x14ac:dyDescent="0.25">
      <c r="A89" s="32">
        <v>3.12</v>
      </c>
      <c r="B89" s="32">
        <v>79.459999999999994</v>
      </c>
    </row>
    <row r="90" spans="1:2" ht="15.75" x14ac:dyDescent="0.25">
      <c r="A90" s="32">
        <v>3.11</v>
      </c>
      <c r="B90" s="32">
        <v>79.23</v>
      </c>
    </row>
    <row r="91" spans="1:2" ht="15.75" x14ac:dyDescent="0.25">
      <c r="A91" s="33">
        <v>3.1</v>
      </c>
      <c r="B91" s="32">
        <v>79</v>
      </c>
    </row>
    <row r="92" spans="1:2" ht="15.75" x14ac:dyDescent="0.25">
      <c r="A92" s="32">
        <v>3.09</v>
      </c>
      <c r="B92" s="32">
        <v>78.760000000000005</v>
      </c>
    </row>
    <row r="93" spans="1:2" ht="15.75" x14ac:dyDescent="0.25">
      <c r="A93" s="32">
        <v>3.08</v>
      </c>
      <c r="B93" s="32">
        <v>78.53</v>
      </c>
    </row>
    <row r="94" spans="1:2" ht="15.75" x14ac:dyDescent="0.25">
      <c r="A94" s="32">
        <v>3.07</v>
      </c>
      <c r="B94" s="32">
        <v>78.3</v>
      </c>
    </row>
    <row r="95" spans="1:2" ht="15.75" x14ac:dyDescent="0.25">
      <c r="A95" s="32">
        <v>3.06</v>
      </c>
      <c r="B95" s="32">
        <v>78.06</v>
      </c>
    </row>
    <row r="96" spans="1:2" ht="15.75" x14ac:dyDescent="0.25">
      <c r="A96" s="32">
        <v>3.05</v>
      </c>
      <c r="B96" s="32">
        <v>77.83</v>
      </c>
    </row>
    <row r="97" spans="1:2" ht="15.75" x14ac:dyDescent="0.25">
      <c r="A97" s="32">
        <v>3.04</v>
      </c>
      <c r="B97" s="32">
        <v>77.599999999999994</v>
      </c>
    </row>
    <row r="98" spans="1:2" ht="15.75" x14ac:dyDescent="0.25">
      <c r="A98" s="32">
        <v>3.03</v>
      </c>
      <c r="B98" s="32">
        <v>77.36</v>
      </c>
    </row>
    <row r="99" spans="1:2" ht="15.75" x14ac:dyDescent="0.25">
      <c r="A99" s="32">
        <v>3.02</v>
      </c>
      <c r="B99" s="32">
        <v>77.13</v>
      </c>
    </row>
    <row r="100" spans="1:2" ht="15.75" x14ac:dyDescent="0.25">
      <c r="A100" s="32">
        <v>3.01</v>
      </c>
      <c r="B100" s="32">
        <v>76.900000000000006</v>
      </c>
    </row>
    <row r="101" spans="1:2" ht="15.75" x14ac:dyDescent="0.25">
      <c r="A101" s="31">
        <v>3</v>
      </c>
      <c r="B101" s="32">
        <v>76.66</v>
      </c>
    </row>
    <row r="102" spans="1:2" ht="15.75" x14ac:dyDescent="0.25">
      <c r="A102" s="32">
        <v>2.99</v>
      </c>
      <c r="B102" s="32">
        <v>76.430000000000007</v>
      </c>
    </row>
    <row r="103" spans="1:2" ht="15.75" x14ac:dyDescent="0.25">
      <c r="A103" s="32">
        <v>2.98</v>
      </c>
      <c r="B103" s="32">
        <v>76.2</v>
      </c>
    </row>
    <row r="104" spans="1:2" ht="15.75" x14ac:dyDescent="0.25">
      <c r="A104" s="32">
        <v>2.97</v>
      </c>
      <c r="B104" s="32">
        <v>75.959999999999994</v>
      </c>
    </row>
    <row r="105" spans="1:2" ht="15.75" x14ac:dyDescent="0.25">
      <c r="A105" s="32">
        <v>2.96</v>
      </c>
      <c r="B105" s="32">
        <v>75.73</v>
      </c>
    </row>
    <row r="106" spans="1:2" ht="15.75" x14ac:dyDescent="0.25">
      <c r="A106" s="32">
        <v>2.95</v>
      </c>
      <c r="B106" s="32">
        <v>75.5</v>
      </c>
    </row>
    <row r="107" spans="1:2" ht="15.75" x14ac:dyDescent="0.25">
      <c r="A107" s="32">
        <v>2.94</v>
      </c>
      <c r="B107" s="32">
        <v>75.260000000000005</v>
      </c>
    </row>
    <row r="108" spans="1:2" ht="15.75" x14ac:dyDescent="0.25">
      <c r="A108" s="32">
        <v>2.93</v>
      </c>
      <c r="B108" s="32">
        <v>75.03</v>
      </c>
    </row>
    <row r="109" spans="1:2" ht="15.75" x14ac:dyDescent="0.25">
      <c r="A109" s="32">
        <v>2.92</v>
      </c>
      <c r="B109" s="32">
        <v>74.8</v>
      </c>
    </row>
    <row r="110" spans="1:2" ht="15.75" x14ac:dyDescent="0.25">
      <c r="A110" s="32">
        <v>2.91</v>
      </c>
      <c r="B110" s="32">
        <v>74.56</v>
      </c>
    </row>
    <row r="111" spans="1:2" ht="15.75" x14ac:dyDescent="0.25">
      <c r="A111" s="33">
        <v>2.9</v>
      </c>
      <c r="B111" s="32">
        <v>74.33</v>
      </c>
    </row>
    <row r="112" spans="1:2" ht="15.75" x14ac:dyDescent="0.25">
      <c r="A112" s="32">
        <v>2.89</v>
      </c>
      <c r="B112" s="32">
        <v>74.099999999999994</v>
      </c>
    </row>
    <row r="113" spans="1:2" ht="15.75" x14ac:dyDescent="0.25">
      <c r="A113" s="32">
        <v>2.88</v>
      </c>
      <c r="B113" s="32">
        <v>73.86</v>
      </c>
    </row>
    <row r="114" spans="1:2" ht="15.75" x14ac:dyDescent="0.25">
      <c r="A114" s="32">
        <v>2.87</v>
      </c>
      <c r="B114" s="32">
        <v>73.63</v>
      </c>
    </row>
    <row r="115" spans="1:2" ht="15.75" x14ac:dyDescent="0.25">
      <c r="A115" s="32">
        <v>2.86</v>
      </c>
      <c r="B115" s="32">
        <v>73.400000000000006</v>
      </c>
    </row>
    <row r="116" spans="1:2" ht="15.75" x14ac:dyDescent="0.25">
      <c r="A116" s="32">
        <v>2.85</v>
      </c>
      <c r="B116" s="32">
        <v>73.16</v>
      </c>
    </row>
    <row r="117" spans="1:2" ht="15.75" x14ac:dyDescent="0.25">
      <c r="A117" s="32">
        <v>2.84</v>
      </c>
      <c r="B117" s="32">
        <v>72.930000000000007</v>
      </c>
    </row>
    <row r="118" spans="1:2" ht="15.75" x14ac:dyDescent="0.25">
      <c r="A118" s="32">
        <v>2.83</v>
      </c>
      <c r="B118" s="32">
        <v>72.7</v>
      </c>
    </row>
    <row r="119" spans="1:2" ht="15.75" x14ac:dyDescent="0.25">
      <c r="A119" s="32">
        <v>2.82</v>
      </c>
      <c r="B119" s="32">
        <v>72.459999999999994</v>
      </c>
    </row>
    <row r="120" spans="1:2" ht="15.75" x14ac:dyDescent="0.25">
      <c r="A120" s="32">
        <v>2.81</v>
      </c>
      <c r="B120" s="32">
        <v>72.23</v>
      </c>
    </row>
    <row r="121" spans="1:2" ht="15.75" x14ac:dyDescent="0.25">
      <c r="A121" s="33">
        <v>2.8</v>
      </c>
      <c r="B121" s="32">
        <v>72</v>
      </c>
    </row>
    <row r="122" spans="1:2" ht="15.75" x14ac:dyDescent="0.25">
      <c r="A122" s="32">
        <v>2.79</v>
      </c>
      <c r="B122" s="32">
        <v>71.760000000000005</v>
      </c>
    </row>
    <row r="123" spans="1:2" ht="15.75" x14ac:dyDescent="0.25">
      <c r="A123" s="32">
        <v>2.78</v>
      </c>
      <c r="B123" s="32">
        <v>71.53</v>
      </c>
    </row>
    <row r="124" spans="1:2" ht="15.75" x14ac:dyDescent="0.25">
      <c r="A124" s="32">
        <v>2.77</v>
      </c>
      <c r="B124" s="32">
        <v>71.3</v>
      </c>
    </row>
    <row r="125" spans="1:2" ht="15.75" x14ac:dyDescent="0.25">
      <c r="A125" s="32">
        <v>2.76</v>
      </c>
      <c r="B125" s="32">
        <v>71.06</v>
      </c>
    </row>
    <row r="126" spans="1:2" ht="15.75" x14ac:dyDescent="0.25">
      <c r="A126" s="32">
        <v>2.75</v>
      </c>
      <c r="B126" s="32">
        <v>70.83</v>
      </c>
    </row>
    <row r="127" spans="1:2" ht="15.75" x14ac:dyDescent="0.25">
      <c r="A127" s="32">
        <v>2.74</v>
      </c>
      <c r="B127" s="32">
        <v>70.599999999999994</v>
      </c>
    </row>
    <row r="128" spans="1:2" ht="15.75" x14ac:dyDescent="0.25">
      <c r="A128" s="32">
        <v>2.73</v>
      </c>
      <c r="B128" s="32">
        <v>70.36</v>
      </c>
    </row>
    <row r="129" spans="1:2" ht="15.75" x14ac:dyDescent="0.25">
      <c r="A129" s="32">
        <v>2.72</v>
      </c>
      <c r="B129" s="32">
        <v>70.13</v>
      </c>
    </row>
    <row r="130" spans="1:2" ht="15.75" x14ac:dyDescent="0.25">
      <c r="A130" s="32">
        <v>2.71</v>
      </c>
      <c r="B130" s="32">
        <v>69.900000000000006</v>
      </c>
    </row>
    <row r="131" spans="1:2" ht="15.75" x14ac:dyDescent="0.25">
      <c r="A131" s="33">
        <v>2.7</v>
      </c>
      <c r="B131" s="32">
        <v>69.66</v>
      </c>
    </row>
    <row r="132" spans="1:2" ht="15.75" x14ac:dyDescent="0.25">
      <c r="A132" s="32">
        <v>2.69</v>
      </c>
      <c r="B132" s="32">
        <v>69.430000000000007</v>
      </c>
    </row>
    <row r="133" spans="1:2" ht="15.75" x14ac:dyDescent="0.25">
      <c r="A133" s="32">
        <v>2.68</v>
      </c>
      <c r="B133" s="32">
        <v>69.2</v>
      </c>
    </row>
    <row r="134" spans="1:2" ht="15.75" x14ac:dyDescent="0.25">
      <c r="A134" s="32">
        <v>2.67</v>
      </c>
      <c r="B134" s="32">
        <v>68.959999999999994</v>
      </c>
    </row>
    <row r="135" spans="1:2" ht="15.75" x14ac:dyDescent="0.25">
      <c r="A135" s="32">
        <v>2.66</v>
      </c>
      <c r="B135" s="32">
        <v>68.73</v>
      </c>
    </row>
    <row r="136" spans="1:2" ht="15.75" x14ac:dyDescent="0.25">
      <c r="A136" s="32">
        <v>2.65</v>
      </c>
      <c r="B136" s="32">
        <v>68.5</v>
      </c>
    </row>
    <row r="137" spans="1:2" ht="15.75" x14ac:dyDescent="0.25">
      <c r="A137" s="32">
        <v>2.64</v>
      </c>
      <c r="B137" s="32">
        <v>68.260000000000005</v>
      </c>
    </row>
    <row r="138" spans="1:2" ht="15.75" x14ac:dyDescent="0.25">
      <c r="A138" s="32">
        <v>2.63</v>
      </c>
      <c r="B138" s="32">
        <v>68.03</v>
      </c>
    </row>
    <row r="139" spans="1:2" ht="15.75" x14ac:dyDescent="0.25">
      <c r="A139" s="32">
        <v>2.62</v>
      </c>
      <c r="B139" s="32">
        <v>67.8</v>
      </c>
    </row>
    <row r="140" spans="1:2" ht="15.75" x14ac:dyDescent="0.25">
      <c r="A140" s="32">
        <v>2.61</v>
      </c>
      <c r="B140" s="32">
        <v>67.56</v>
      </c>
    </row>
    <row r="141" spans="1:2" ht="15.75" x14ac:dyDescent="0.25">
      <c r="A141" s="33">
        <v>2.6</v>
      </c>
      <c r="B141" s="32">
        <v>67.33</v>
      </c>
    </row>
    <row r="142" spans="1:2" ht="15.75" x14ac:dyDescent="0.25">
      <c r="A142" s="32">
        <v>2.59</v>
      </c>
      <c r="B142" s="32">
        <v>67.099999999999994</v>
      </c>
    </row>
    <row r="143" spans="1:2" ht="15.75" x14ac:dyDescent="0.25">
      <c r="A143" s="32">
        <v>2.58</v>
      </c>
      <c r="B143" s="32">
        <v>66.86</v>
      </c>
    </row>
    <row r="144" spans="1:2" ht="15.75" x14ac:dyDescent="0.25">
      <c r="A144" s="32">
        <v>2.57</v>
      </c>
      <c r="B144" s="32">
        <v>66.63</v>
      </c>
    </row>
    <row r="145" spans="1:2" ht="15.75" x14ac:dyDescent="0.25">
      <c r="A145" s="32">
        <v>2.56</v>
      </c>
      <c r="B145" s="32">
        <v>66.400000000000006</v>
      </c>
    </row>
    <row r="146" spans="1:2" ht="15.75" x14ac:dyDescent="0.25">
      <c r="A146" s="32">
        <v>2.5499999999999998</v>
      </c>
      <c r="B146" s="32">
        <v>66.16</v>
      </c>
    </row>
    <row r="147" spans="1:2" ht="15.75" x14ac:dyDescent="0.25">
      <c r="A147" s="32">
        <v>2.54</v>
      </c>
      <c r="B147" s="32">
        <v>65.930000000000007</v>
      </c>
    </row>
    <row r="148" spans="1:2" ht="15.75" x14ac:dyDescent="0.25">
      <c r="A148" s="32">
        <v>2.5299999999999998</v>
      </c>
      <c r="B148" s="32">
        <v>65.7</v>
      </c>
    </row>
    <row r="149" spans="1:2" ht="15.75" x14ac:dyDescent="0.25">
      <c r="A149" s="32">
        <v>2.52</v>
      </c>
      <c r="B149" s="32">
        <v>65.459999999999994</v>
      </c>
    </row>
    <row r="150" spans="1:2" ht="15.75" x14ac:dyDescent="0.25">
      <c r="A150" s="32">
        <v>2.5099999999999998</v>
      </c>
      <c r="B150" s="32">
        <v>65.23</v>
      </c>
    </row>
    <row r="151" spans="1:2" ht="15.75" x14ac:dyDescent="0.25">
      <c r="A151" s="33">
        <v>2.5</v>
      </c>
      <c r="B151" s="31">
        <v>65</v>
      </c>
    </row>
    <row r="152" spans="1:2" ht="15.75" x14ac:dyDescent="0.25">
      <c r="A152" s="32">
        <v>2.4900000000000002</v>
      </c>
      <c r="B152" s="32">
        <v>64.760000000000005</v>
      </c>
    </row>
    <row r="153" spans="1:2" ht="15.75" x14ac:dyDescent="0.25">
      <c r="A153" s="32">
        <v>2.48</v>
      </c>
      <c r="B153" s="32">
        <v>64.53</v>
      </c>
    </row>
    <row r="154" spans="1:2" ht="15.75" x14ac:dyDescent="0.25">
      <c r="A154" s="32">
        <v>2.4700000000000002</v>
      </c>
      <c r="B154" s="32">
        <v>64.3</v>
      </c>
    </row>
    <row r="155" spans="1:2" ht="15.75" x14ac:dyDescent="0.25">
      <c r="A155" s="32">
        <v>2.46</v>
      </c>
      <c r="B155" s="32">
        <v>64.06</v>
      </c>
    </row>
    <row r="156" spans="1:2" ht="15.75" x14ac:dyDescent="0.25">
      <c r="A156" s="32">
        <v>2.4500000000000002</v>
      </c>
      <c r="B156" s="32">
        <v>63.83</v>
      </c>
    </row>
    <row r="157" spans="1:2" ht="15.75" x14ac:dyDescent="0.25">
      <c r="A157" s="32">
        <v>2.44</v>
      </c>
      <c r="B157" s="32">
        <v>63.6</v>
      </c>
    </row>
    <row r="158" spans="1:2" ht="15.75" x14ac:dyDescent="0.25">
      <c r="A158" s="32">
        <v>2.4300000000000002</v>
      </c>
      <c r="B158" s="32">
        <v>63.36</v>
      </c>
    </row>
    <row r="159" spans="1:2" ht="15.75" x14ac:dyDescent="0.25">
      <c r="A159" s="32">
        <v>2.42</v>
      </c>
      <c r="B159" s="32">
        <v>63.13</v>
      </c>
    </row>
    <row r="160" spans="1:2" ht="15.75" x14ac:dyDescent="0.25">
      <c r="A160" s="32">
        <v>2.41</v>
      </c>
      <c r="B160" s="32">
        <v>62.9</v>
      </c>
    </row>
    <row r="161" spans="1:2" ht="15.75" x14ac:dyDescent="0.25">
      <c r="A161" s="33">
        <v>2.4</v>
      </c>
      <c r="B161" s="32">
        <v>62.66</v>
      </c>
    </row>
    <row r="162" spans="1:2" ht="15.75" x14ac:dyDescent="0.25">
      <c r="A162" s="32">
        <v>2.39</v>
      </c>
      <c r="B162" s="32">
        <v>62.43</v>
      </c>
    </row>
    <row r="163" spans="1:2" ht="15.75" x14ac:dyDescent="0.25">
      <c r="A163" s="32">
        <v>2.38</v>
      </c>
      <c r="B163" s="32">
        <v>62.2</v>
      </c>
    </row>
    <row r="164" spans="1:2" ht="15.75" x14ac:dyDescent="0.25">
      <c r="A164" s="32">
        <v>2.37</v>
      </c>
      <c r="B164" s="32">
        <v>61.96</v>
      </c>
    </row>
    <row r="165" spans="1:2" ht="15.75" x14ac:dyDescent="0.25">
      <c r="A165" s="32">
        <v>2.36</v>
      </c>
      <c r="B165" s="32">
        <v>61.73</v>
      </c>
    </row>
    <row r="166" spans="1:2" ht="15.75" x14ac:dyDescent="0.25">
      <c r="A166" s="32">
        <v>2.35</v>
      </c>
      <c r="B166" s="32">
        <v>61.5</v>
      </c>
    </row>
    <row r="167" spans="1:2" ht="15.75" x14ac:dyDescent="0.25">
      <c r="A167" s="32">
        <v>2.34</v>
      </c>
      <c r="B167" s="32">
        <v>61.26</v>
      </c>
    </row>
    <row r="168" spans="1:2" ht="15.75" x14ac:dyDescent="0.25">
      <c r="A168" s="32">
        <v>2.33</v>
      </c>
      <c r="B168" s="32">
        <v>61.03</v>
      </c>
    </row>
    <row r="169" spans="1:2" ht="15.75" x14ac:dyDescent="0.25">
      <c r="A169" s="32">
        <v>2.3199999999999998</v>
      </c>
      <c r="B169" s="32">
        <v>60.8</v>
      </c>
    </row>
    <row r="170" spans="1:2" ht="15.75" x14ac:dyDescent="0.25">
      <c r="A170" s="32">
        <v>2.31</v>
      </c>
      <c r="B170" s="32">
        <v>60.56</v>
      </c>
    </row>
    <row r="171" spans="1:2" ht="15.75" x14ac:dyDescent="0.25">
      <c r="A171" s="33">
        <v>2.2999999999999998</v>
      </c>
      <c r="B171" s="32">
        <v>60.33</v>
      </c>
    </row>
    <row r="172" spans="1:2" ht="15.75" x14ac:dyDescent="0.25">
      <c r="A172" s="32">
        <v>2.29</v>
      </c>
      <c r="B172" s="32">
        <v>60.1</v>
      </c>
    </row>
    <row r="173" spans="1:2" ht="15.75" x14ac:dyDescent="0.25">
      <c r="A173" s="32">
        <v>2.2799999999999998</v>
      </c>
      <c r="B173" s="32">
        <v>59.86</v>
      </c>
    </row>
    <row r="174" spans="1:2" ht="15.75" x14ac:dyDescent="0.25">
      <c r="A174" s="32">
        <v>2.27</v>
      </c>
      <c r="B174" s="32">
        <v>59.63</v>
      </c>
    </row>
    <row r="175" spans="1:2" ht="15.75" x14ac:dyDescent="0.25">
      <c r="A175" s="32">
        <v>2.2599999999999998</v>
      </c>
      <c r="B175" s="32">
        <v>59.4</v>
      </c>
    </row>
    <row r="176" spans="1:2" ht="15.75" x14ac:dyDescent="0.25">
      <c r="A176" s="32">
        <v>2.25</v>
      </c>
      <c r="B176" s="32">
        <v>59.16</v>
      </c>
    </row>
    <row r="177" spans="1:2" ht="15.75" x14ac:dyDescent="0.25">
      <c r="A177" s="32">
        <v>2.2400000000000002</v>
      </c>
      <c r="B177" s="32">
        <v>58.93</v>
      </c>
    </row>
    <row r="178" spans="1:2" ht="15.75" x14ac:dyDescent="0.25">
      <c r="A178" s="32">
        <v>2.23</v>
      </c>
      <c r="B178" s="32">
        <v>58.7</v>
      </c>
    </row>
    <row r="179" spans="1:2" ht="15.75" x14ac:dyDescent="0.25">
      <c r="A179" s="32">
        <v>2.2200000000000002</v>
      </c>
      <c r="B179" s="32">
        <v>58.46</v>
      </c>
    </row>
    <row r="180" spans="1:2" ht="15.75" x14ac:dyDescent="0.25">
      <c r="A180" s="32">
        <v>2.21</v>
      </c>
      <c r="B180" s="32">
        <v>58.23</v>
      </c>
    </row>
    <row r="181" spans="1:2" ht="15.75" x14ac:dyDescent="0.25">
      <c r="A181" s="33">
        <v>2.2000000000000002</v>
      </c>
      <c r="B181" s="32">
        <v>58</v>
      </c>
    </row>
    <row r="182" spans="1:2" ht="15.75" x14ac:dyDescent="0.25">
      <c r="A182" s="32">
        <v>2.19</v>
      </c>
      <c r="B182" s="32">
        <v>57.76</v>
      </c>
    </row>
    <row r="183" spans="1:2" ht="15.75" x14ac:dyDescent="0.25">
      <c r="A183" s="32">
        <v>2.1800000000000002</v>
      </c>
      <c r="B183" s="32">
        <v>57.53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YBU</cp:lastModifiedBy>
  <cp:lastPrinted>2019-04-03T11:50:59Z</cp:lastPrinted>
  <dcterms:created xsi:type="dcterms:W3CDTF">2015-04-22T11:56:29Z</dcterms:created>
  <dcterms:modified xsi:type="dcterms:W3CDTF">2019-04-04T12:28:11Z</dcterms:modified>
</cp:coreProperties>
</file>