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3 2024 spring SMS son/"/>
    </mc:Choice>
  </mc:AlternateContent>
  <xr:revisionPtr revIDLastSave="299" documentId="13_ncr:1_{E2A55454-71A4-CB47-BCB6-A07125A17B03}" xr6:coauthVersionLast="47" xr6:coauthVersionMax="47" xr10:uidLastSave="{9402C4B5-DFD1-A945-9E84-69816EE2D704}"/>
  <bookViews>
    <workbookView xWindow="0" yWindow="740" windowWidth="23220" windowHeight="15840" activeTab="4" xr2:uid="{00000000-000D-0000-FFFF-FFFF00000000}"/>
  </bookViews>
  <sheets>
    <sheet name="Fen B. Enst." sheetId="2" r:id="rId1"/>
    <sheet name="Havacılık ve Uzay Bil. Fak." sheetId="17" r:id="rId2"/>
    <sheet name="Hukuk" sheetId="3" r:id="rId3"/>
    <sheet name="İslami İlimler Fakültesi" sheetId="19" r:id="rId4"/>
    <sheet name="İns. ve Top. Bil." sheetId="4" r:id="rId5"/>
    <sheet name="İşletme" sheetId="6" r:id="rId6"/>
    <sheet name="Mimarlık" sheetId="7" r:id="rId7"/>
    <sheet name="Müh. ve Doğa Bil." sheetId="8" r:id="rId8"/>
    <sheet name="Sağlık Bilimleri Fakültesi" sheetId="18" r:id="rId9"/>
    <sheet name="Siyasal" sheetId="10" r:id="rId10"/>
    <sheet name="Sos. B. Enst." sheetId="11" r:id="rId11"/>
    <sheet name="Şereflikoçhisar Uygulamalı Bil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7" l="1"/>
  <c r="N4" i="17" s="1"/>
  <c r="L5" i="17"/>
  <c r="N5" i="17" s="1"/>
  <c r="B3" i="11"/>
  <c r="B4" i="11"/>
  <c r="B5" i="11"/>
  <c r="B6" i="11"/>
  <c r="B7" i="11"/>
  <c r="B8" i="11"/>
  <c r="B9" i="11"/>
  <c r="B10" i="11"/>
  <c r="B11" i="11"/>
  <c r="B12" i="11"/>
  <c r="B2" i="11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" i="18"/>
  <c r="B4" i="18"/>
  <c r="B3" i="1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2" i="7"/>
  <c r="B3" i="7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32" i="6"/>
  <c r="B20" i="6"/>
  <c r="B21" i="6"/>
  <c r="B33" i="6"/>
  <c r="B22" i="6"/>
  <c r="B23" i="6"/>
  <c r="B24" i="6"/>
  <c r="B25" i="6"/>
  <c r="B26" i="6"/>
  <c r="B27" i="6"/>
  <c r="B28" i="6"/>
  <c r="B29" i="6"/>
  <c r="B30" i="6"/>
  <c r="B31" i="6"/>
  <c r="B2" i="19"/>
  <c r="B3" i="19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2" i="3"/>
  <c r="B3" i="17"/>
  <c r="B4" i="17"/>
  <c r="B5" i="17"/>
  <c r="B2" i="17"/>
  <c r="B2" i="2"/>
  <c r="B3" i="2"/>
  <c r="B4" i="2"/>
  <c r="B5" i="2"/>
  <c r="B6" i="2"/>
  <c r="B7" i="2"/>
  <c r="B8" i="2"/>
  <c r="B9" i="2"/>
  <c r="B10" i="2"/>
  <c r="B11" i="2"/>
  <c r="K8" i="11"/>
  <c r="K7" i="11"/>
  <c r="K9" i="11"/>
  <c r="K5" i="11"/>
  <c r="K3" i="11"/>
  <c r="K10" i="11"/>
  <c r="K6" i="11"/>
  <c r="K2" i="11"/>
  <c r="K11" i="11"/>
  <c r="K4" i="11"/>
  <c r="H11" i="11"/>
  <c r="H4" i="11"/>
  <c r="K3" i="19"/>
  <c r="L3" i="19" s="1"/>
  <c r="K2" i="19"/>
  <c r="H2" i="19"/>
  <c r="N18" i="10"/>
  <c r="L26" i="10"/>
  <c r="L18" i="10"/>
  <c r="K23" i="10"/>
  <c r="N23" i="10" s="1"/>
  <c r="K16" i="10"/>
  <c r="K4" i="10"/>
  <c r="K21" i="10"/>
  <c r="N21" i="10" s="1"/>
  <c r="K3" i="10"/>
  <c r="K26" i="10"/>
  <c r="N26" i="10" s="1"/>
  <c r="K9" i="10"/>
  <c r="K19" i="10"/>
  <c r="N19" i="10" s="1"/>
  <c r="K22" i="10"/>
  <c r="L22" i="10" s="1"/>
  <c r="K25" i="10"/>
  <c r="L25" i="10" s="1"/>
  <c r="K17" i="10"/>
  <c r="L17" i="10" s="1"/>
  <c r="K12" i="10"/>
  <c r="K8" i="10"/>
  <c r="K13" i="10"/>
  <c r="K20" i="10"/>
  <c r="L20" i="10" s="1"/>
  <c r="K10" i="10"/>
  <c r="K11" i="10"/>
  <c r="K2" i="10"/>
  <c r="K27" i="10"/>
  <c r="N27" i="10" s="1"/>
  <c r="K18" i="10"/>
  <c r="K24" i="10"/>
  <c r="N24" i="10" s="1"/>
  <c r="K6" i="10"/>
  <c r="K14" i="10"/>
  <c r="K5" i="10"/>
  <c r="K7" i="10"/>
  <c r="H10" i="10"/>
  <c r="H11" i="10"/>
  <c r="H2" i="10"/>
  <c r="H6" i="10"/>
  <c r="H14" i="10"/>
  <c r="H5" i="10"/>
  <c r="H7" i="10"/>
  <c r="K4" i="18"/>
  <c r="K3" i="18"/>
  <c r="K2" i="18"/>
  <c r="K11" i="8"/>
  <c r="K25" i="8"/>
  <c r="N25" i="8" s="1"/>
  <c r="K7" i="8"/>
  <c r="K2" i="8"/>
  <c r="K18" i="8"/>
  <c r="K4" i="8"/>
  <c r="K3" i="8"/>
  <c r="K14" i="8"/>
  <c r="K22" i="8"/>
  <c r="K12" i="8"/>
  <c r="K20" i="8"/>
  <c r="K9" i="8"/>
  <c r="K26" i="8"/>
  <c r="L26" i="8" s="1"/>
  <c r="K27" i="8"/>
  <c r="N27" i="8" s="1"/>
  <c r="K28" i="8"/>
  <c r="N28" i="8" s="1"/>
  <c r="K6" i="8"/>
  <c r="K19" i="8"/>
  <c r="K21" i="8"/>
  <c r="K23" i="8"/>
  <c r="K16" i="8"/>
  <c r="K29" i="8"/>
  <c r="L29" i="8" s="1"/>
  <c r="K13" i="8"/>
  <c r="K5" i="8"/>
  <c r="K17" i="8"/>
  <c r="K10" i="8"/>
  <c r="K8" i="8"/>
  <c r="K24" i="8"/>
  <c r="L24" i="8" s="1"/>
  <c r="H11" i="8"/>
  <c r="H7" i="8"/>
  <c r="H2" i="8"/>
  <c r="H18" i="8"/>
  <c r="H4" i="8"/>
  <c r="H3" i="8"/>
  <c r="H14" i="8"/>
  <c r="H22" i="8"/>
  <c r="H12" i="8"/>
  <c r="H20" i="8"/>
  <c r="H9" i="8"/>
  <c r="H6" i="8"/>
  <c r="H19" i="8"/>
  <c r="H21" i="8"/>
  <c r="H23" i="8"/>
  <c r="H16" i="8"/>
  <c r="H13" i="8"/>
  <c r="H5" i="8"/>
  <c r="H17" i="8"/>
  <c r="H10" i="8"/>
  <c r="H8" i="8"/>
  <c r="H3" i="6"/>
  <c r="H4" i="6"/>
  <c r="H5" i="6"/>
  <c r="H6" i="6"/>
  <c r="H7" i="6"/>
  <c r="H8" i="6"/>
  <c r="H9" i="6"/>
  <c r="H10" i="6"/>
  <c r="H11" i="6"/>
  <c r="H13" i="6"/>
  <c r="H14" i="6"/>
  <c r="H15" i="6"/>
  <c r="H16" i="6"/>
  <c r="H12" i="6"/>
  <c r="K16" i="6"/>
  <c r="K5" i="6"/>
  <c r="K30" i="6"/>
  <c r="K7" i="6"/>
  <c r="K8" i="6"/>
  <c r="K20" i="6"/>
  <c r="N20" i="6" s="1"/>
  <c r="K33" i="6"/>
  <c r="K31" i="6"/>
  <c r="K26" i="6"/>
  <c r="N26" i="6" s="1"/>
  <c r="K12" i="6"/>
  <c r="K24" i="6"/>
  <c r="N24" i="6" s="1"/>
  <c r="K14" i="6"/>
  <c r="K13" i="6"/>
  <c r="K28" i="6"/>
  <c r="L28" i="6" s="1"/>
  <c r="K3" i="6"/>
  <c r="K6" i="6"/>
  <c r="K23" i="6"/>
  <c r="N23" i="6" s="1"/>
  <c r="K29" i="6"/>
  <c r="N29" i="6" s="1"/>
  <c r="K19" i="6"/>
  <c r="K27" i="6"/>
  <c r="L27" i="6" s="1"/>
  <c r="K32" i="6"/>
  <c r="K17" i="6"/>
  <c r="N17" i="6" s="1"/>
  <c r="K15" i="6"/>
  <c r="K18" i="6"/>
  <c r="N18" i="6" s="1"/>
  <c r="K9" i="6"/>
  <c r="K25" i="6"/>
  <c r="N25" i="6" s="1"/>
  <c r="K10" i="6"/>
  <c r="K11" i="6"/>
  <c r="N11" i="6" s="1"/>
  <c r="K22" i="6"/>
  <c r="K2" i="6"/>
  <c r="K4" i="6"/>
  <c r="H2" i="6"/>
  <c r="K21" i="6"/>
  <c r="L21" i="6" s="1"/>
  <c r="O23" i="4"/>
  <c r="O10" i="4"/>
  <c r="M2" i="4"/>
  <c r="L4" i="4"/>
  <c r="L18" i="4"/>
  <c r="L19" i="4"/>
  <c r="M19" i="4" s="1"/>
  <c r="L22" i="4"/>
  <c r="O22" i="4" s="1"/>
  <c r="L17" i="4"/>
  <c r="L2" i="4"/>
  <c r="L16" i="4"/>
  <c r="L20" i="4"/>
  <c r="O20" i="4" s="1"/>
  <c r="L9" i="4"/>
  <c r="L5" i="4"/>
  <c r="M5" i="4" s="1"/>
  <c r="L11" i="4"/>
  <c r="O11" i="4" s="1"/>
  <c r="L3" i="4"/>
  <c r="L23" i="4"/>
  <c r="M23" i="4" s="1"/>
  <c r="L8" i="4"/>
  <c r="L21" i="4"/>
  <c r="M21" i="4" s="1"/>
  <c r="L10" i="4"/>
  <c r="L13" i="4"/>
  <c r="L6" i="4"/>
  <c r="L7" i="4"/>
  <c r="L14" i="4"/>
  <c r="L15" i="4"/>
  <c r="O15" i="4" s="1"/>
  <c r="I4" i="4"/>
  <c r="I18" i="4"/>
  <c r="I19" i="4"/>
  <c r="I17" i="4"/>
  <c r="I2" i="4"/>
  <c r="O2" i="4" s="1"/>
  <c r="I16" i="4"/>
  <c r="M16" i="4" s="1"/>
  <c r="I9" i="4"/>
  <c r="M9" i="4" s="1"/>
  <c r="I5" i="4"/>
  <c r="I11" i="4"/>
  <c r="I3" i="4"/>
  <c r="I8" i="4"/>
  <c r="O8" i="4" s="1"/>
  <c r="I10" i="4"/>
  <c r="M10" i="4" s="1"/>
  <c r="I13" i="4"/>
  <c r="O13" i="4" s="1"/>
  <c r="I6" i="4"/>
  <c r="O6" i="4" s="1"/>
  <c r="I7" i="4"/>
  <c r="O7" i="4" s="1"/>
  <c r="I14" i="4"/>
  <c r="I15" i="4"/>
  <c r="M15" i="3"/>
  <c r="K15" i="3"/>
  <c r="J6" i="3"/>
  <c r="J4" i="3"/>
  <c r="J10" i="3"/>
  <c r="K10" i="3" s="1"/>
  <c r="J7" i="3"/>
  <c r="J11" i="3"/>
  <c r="K11" i="3" s="1"/>
  <c r="J13" i="3"/>
  <c r="K13" i="3" s="1"/>
  <c r="J14" i="3"/>
  <c r="K14" i="3" s="1"/>
  <c r="J9" i="3"/>
  <c r="J5" i="3"/>
  <c r="J8" i="3"/>
  <c r="J3" i="3"/>
  <c r="J12" i="3"/>
  <c r="M12" i="3" s="1"/>
  <c r="G6" i="3"/>
  <c r="G4" i="3"/>
  <c r="G7" i="3"/>
  <c r="G9" i="3"/>
  <c r="G5" i="3"/>
  <c r="G8" i="3"/>
  <c r="M8" i="3" s="1"/>
  <c r="G3" i="3"/>
  <c r="H3" i="17"/>
  <c r="L3" i="17" s="1"/>
  <c r="N3" i="17" s="1"/>
  <c r="H2" i="17"/>
  <c r="L2" i="17" s="1"/>
  <c r="N2" i="17" s="1"/>
  <c r="K2" i="2"/>
  <c r="H2" i="2"/>
  <c r="K4" i="2"/>
  <c r="K10" i="2"/>
  <c r="K9" i="2"/>
  <c r="K11" i="2"/>
  <c r="K3" i="2"/>
  <c r="K5" i="2"/>
  <c r="K8" i="2"/>
  <c r="K7" i="2"/>
  <c r="H4" i="2"/>
  <c r="H10" i="2"/>
  <c r="H9" i="2"/>
  <c r="H11" i="2"/>
  <c r="H3" i="2"/>
  <c r="H5" i="2"/>
  <c r="H8" i="2"/>
  <c r="H7" i="2"/>
  <c r="H6" i="2"/>
  <c r="K6" i="2"/>
  <c r="L28" i="8" l="1"/>
  <c r="N4" i="11"/>
  <c r="N4" i="6"/>
  <c r="K12" i="3"/>
  <c r="M5" i="3"/>
  <c r="L11" i="11"/>
  <c r="L6" i="10"/>
  <c r="N6" i="8"/>
  <c r="L20" i="8"/>
  <c r="L7" i="8"/>
  <c r="M3" i="4"/>
  <c r="M11" i="4"/>
  <c r="O4" i="4"/>
  <c r="M20" i="4"/>
  <c r="O18" i="4"/>
  <c r="O16" i="4"/>
  <c r="O14" i="4"/>
  <c r="O17" i="4"/>
  <c r="M6" i="3"/>
  <c r="M4" i="3"/>
  <c r="L8" i="2"/>
  <c r="N8" i="2" s="1"/>
  <c r="L4" i="11"/>
  <c r="L7" i="10"/>
  <c r="L24" i="10"/>
  <c r="N5" i="8"/>
  <c r="N13" i="8"/>
  <c r="N11" i="8"/>
  <c r="N16" i="8"/>
  <c r="N19" i="8"/>
  <c r="L21" i="8"/>
  <c r="N16" i="6"/>
  <c r="N15" i="6"/>
  <c r="O5" i="4"/>
  <c r="O9" i="4"/>
  <c r="O21" i="4"/>
  <c r="O19" i="4"/>
  <c r="O3" i="4"/>
  <c r="M18" i="4"/>
  <c r="M4" i="4"/>
  <c r="M8" i="4"/>
  <c r="M14" i="3"/>
  <c r="M13" i="3"/>
  <c r="M9" i="3"/>
  <c r="M7" i="3"/>
  <c r="K3" i="3"/>
  <c r="L2" i="2"/>
  <c r="N2" i="2" s="1"/>
  <c r="N11" i="11"/>
  <c r="N2" i="19"/>
  <c r="N3" i="19"/>
  <c r="L2" i="19"/>
  <c r="L14" i="10"/>
  <c r="L27" i="10"/>
  <c r="L5" i="10"/>
  <c r="L19" i="10"/>
  <c r="N2" i="10"/>
  <c r="N11" i="10"/>
  <c r="L21" i="10"/>
  <c r="L10" i="10"/>
  <c r="N6" i="10"/>
  <c r="N20" i="10"/>
  <c r="N10" i="10"/>
  <c r="L2" i="10"/>
  <c r="L11" i="10"/>
  <c r="L23" i="10"/>
  <c r="N17" i="10"/>
  <c r="N25" i="10"/>
  <c r="N7" i="10"/>
  <c r="N22" i="10"/>
  <c r="N5" i="10"/>
  <c r="N14" i="10"/>
  <c r="N3" i="8"/>
  <c r="N14" i="8"/>
  <c r="L8" i="8"/>
  <c r="N4" i="8"/>
  <c r="L18" i="8"/>
  <c r="L19" i="8"/>
  <c r="L2" i="8"/>
  <c r="L6" i="8"/>
  <c r="L23" i="8"/>
  <c r="L2" i="18"/>
  <c r="N2" i="18" s="1"/>
  <c r="L4" i="18"/>
  <c r="N4" i="18" s="1"/>
  <c r="L3" i="18"/>
  <c r="N3" i="18" s="1"/>
  <c r="N21" i="8"/>
  <c r="L27" i="8"/>
  <c r="L14" i="8"/>
  <c r="L9" i="8"/>
  <c r="L13" i="8"/>
  <c r="L3" i="8"/>
  <c r="L25" i="8"/>
  <c r="L4" i="8"/>
  <c r="L11" i="8"/>
  <c r="L12" i="8"/>
  <c r="L16" i="8"/>
  <c r="L22" i="8"/>
  <c r="N2" i="8"/>
  <c r="N7" i="8"/>
  <c r="L10" i="8"/>
  <c r="N26" i="8"/>
  <c r="L17" i="8"/>
  <c r="L5" i="8"/>
  <c r="N18" i="8"/>
  <c r="N20" i="8"/>
  <c r="N8" i="8"/>
  <c r="N10" i="8"/>
  <c r="N12" i="8"/>
  <c r="N24" i="8"/>
  <c r="N17" i="8"/>
  <c r="N22" i="8"/>
  <c r="N9" i="8"/>
  <c r="N29" i="8"/>
  <c r="N23" i="8"/>
  <c r="L14" i="6"/>
  <c r="N9" i="6"/>
  <c r="N13" i="6"/>
  <c r="N10" i="6"/>
  <c r="L7" i="6"/>
  <c r="N6" i="6"/>
  <c r="N2" i="6"/>
  <c r="L8" i="6"/>
  <c r="N28" i="6"/>
  <c r="N12" i="6"/>
  <c r="N31" i="6"/>
  <c r="N33" i="6"/>
  <c r="N21" i="6"/>
  <c r="N8" i="6"/>
  <c r="N27" i="6"/>
  <c r="N7" i="6"/>
  <c r="N32" i="6"/>
  <c r="N19" i="6"/>
  <c r="N30" i="6"/>
  <c r="N5" i="6"/>
  <c r="N3" i="6"/>
  <c r="N22" i="6"/>
  <c r="L32" i="6"/>
  <c r="L6" i="6"/>
  <c r="L4" i="6"/>
  <c r="L3" i="6"/>
  <c r="L2" i="6"/>
  <c r="L22" i="6"/>
  <c r="L13" i="6"/>
  <c r="N14" i="6"/>
  <c r="L10" i="6"/>
  <c r="L24" i="6"/>
  <c r="L11" i="6"/>
  <c r="L25" i="6"/>
  <c r="L12" i="6"/>
  <c r="L9" i="6"/>
  <c r="L26" i="6"/>
  <c r="L18" i="6"/>
  <c r="L31" i="6"/>
  <c r="L15" i="6"/>
  <c r="L33" i="6"/>
  <c r="L17" i="6"/>
  <c r="L20" i="6"/>
  <c r="L19" i="6"/>
  <c r="L30" i="6"/>
  <c r="L29" i="6"/>
  <c r="L5" i="6"/>
  <c r="L23" i="6"/>
  <c r="L16" i="6"/>
  <c r="M17" i="4"/>
  <c r="M14" i="4"/>
  <c r="M22" i="4"/>
  <c r="M7" i="4"/>
  <c r="M6" i="4"/>
  <c r="M13" i="4"/>
  <c r="M15" i="4"/>
  <c r="K4" i="3"/>
  <c r="M10" i="3"/>
  <c r="M3" i="3"/>
  <c r="M11" i="3"/>
  <c r="K6" i="3"/>
  <c r="K8" i="3"/>
  <c r="K5" i="3"/>
  <c r="K9" i="3"/>
  <c r="K7" i="3"/>
  <c r="L7" i="2"/>
  <c r="N7" i="2" s="1"/>
  <c r="L5" i="2"/>
  <c r="N5" i="2" s="1"/>
  <c r="L3" i="2"/>
  <c r="N3" i="2" s="1"/>
  <c r="L11" i="2"/>
  <c r="N11" i="2" s="1"/>
  <c r="L4" i="2"/>
  <c r="N4" i="2" s="1"/>
  <c r="L9" i="2"/>
  <c r="N9" i="2" s="1"/>
  <c r="L10" i="2"/>
  <c r="N10" i="2" s="1"/>
  <c r="L6" i="2"/>
  <c r="N6" i="2" s="1"/>
  <c r="H5" i="11"/>
  <c r="H9" i="11"/>
  <c r="H10" i="11"/>
  <c r="H3" i="11"/>
  <c r="H7" i="11"/>
  <c r="H6" i="11"/>
  <c r="H2" i="11"/>
  <c r="H8" i="11"/>
  <c r="H4" i="10"/>
  <c r="H3" i="10"/>
  <c r="H12" i="10"/>
  <c r="H9" i="10"/>
  <c r="H13" i="10"/>
  <c r="H8" i="10"/>
  <c r="H16" i="10"/>
  <c r="H15" i="10"/>
  <c r="H15" i="8"/>
  <c r="H2" i="7"/>
  <c r="I12" i="4"/>
  <c r="G2" i="3"/>
  <c r="N7" i="11" l="1"/>
  <c r="L7" i="11"/>
  <c r="N3" i="11"/>
  <c r="L3" i="11"/>
  <c r="L10" i="11"/>
  <c r="N10" i="11"/>
  <c r="N9" i="11"/>
  <c r="L9" i="11"/>
  <c r="N5" i="11"/>
  <c r="L5" i="11"/>
  <c r="N8" i="11"/>
  <c r="L8" i="11"/>
  <c r="L2" i="11"/>
  <c r="N2" i="11"/>
  <c r="L6" i="11"/>
  <c r="N6" i="11"/>
  <c r="N16" i="10"/>
  <c r="L16" i="10"/>
  <c r="L8" i="10"/>
  <c r="N8" i="10"/>
  <c r="L9" i="10"/>
  <c r="N9" i="10"/>
  <c r="L13" i="10"/>
  <c r="N13" i="10"/>
  <c r="L12" i="10"/>
  <c r="N12" i="10"/>
  <c r="L3" i="10"/>
  <c r="N3" i="10"/>
  <c r="N4" i="10"/>
  <c r="L4" i="10"/>
  <c r="J2" i="12"/>
  <c r="K2" i="12" s="1"/>
  <c r="M2" i="12" s="1"/>
  <c r="K12" i="11"/>
  <c r="K15" i="10"/>
  <c r="L15" i="10" s="1"/>
  <c r="K15" i="8"/>
  <c r="L15" i="8" s="1"/>
  <c r="K3" i="7"/>
  <c r="L3" i="7" s="1"/>
  <c r="N3" i="7" s="1"/>
  <c r="K2" i="7"/>
  <c r="L2" i="7" s="1"/>
  <c r="N2" i="7" s="1"/>
  <c r="L12" i="4"/>
  <c r="J2" i="3"/>
  <c r="N15" i="8" l="1"/>
  <c r="L12" i="11"/>
  <c r="N12" i="11"/>
  <c r="N15" i="10"/>
  <c r="M12" i="4"/>
  <c r="O12" i="4"/>
  <c r="K2" i="3"/>
  <c r="M2" i="3"/>
</calcChain>
</file>

<file path=xl/sharedStrings.xml><?xml version="1.0" encoding="utf-8"?>
<sst xmlns="http://schemas.openxmlformats.org/spreadsheetml/2006/main" count="1044" uniqueCount="111">
  <si>
    <t>Fakülte</t>
  </si>
  <si>
    <t>Bölüm</t>
  </si>
  <si>
    <t>Düzey</t>
  </si>
  <si>
    <t>Dil Puanı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</si>
  <si>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</si>
  <si>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</si>
  <si>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</si>
  <si>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</si>
  <si>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</si>
  <si>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</si>
  <si>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Mühendislik ve Doğa Bilimleri Fakültesi</t>
  </si>
  <si>
    <t>Hukuk Fakültesi</t>
  </si>
  <si>
    <t>Yüksek Lisans</t>
  </si>
  <si>
    <t>Sosyal Bilimler Enstitüsü</t>
  </si>
  <si>
    <t>İnsan ve Toplum Bilimleri Fakültesi</t>
  </si>
  <si>
    <t>Doktora</t>
  </si>
  <si>
    <t>Siyasal Bilgiler Fakültesi</t>
  </si>
  <si>
    <t>Mimarlık ve Güzel Sanatlar Fakültesi</t>
  </si>
  <si>
    <t>Mimarlık</t>
  </si>
  <si>
    <t>Fen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</si>
  <si>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</si>
  <si>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</si>
  <si>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</si>
  <si>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</si>
  <si>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</si>
  <si>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</si>
  <si>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Elektrik-Elektronik Mühendisliği</t>
  </si>
  <si>
    <t>Erasmus Değişim Programlarından daha önce yararlandı mı?</t>
  </si>
  <si>
    <t>Havacılık Ve Uzay Mühendisliği</t>
  </si>
  <si>
    <t>Havacılık Ve Uzay Bilimleri Fakültesi</t>
  </si>
  <si>
    <t>T.C. Kimlik Numarası</t>
  </si>
  <si>
    <t>Aday Hibeli</t>
  </si>
  <si>
    <t>Yedek</t>
  </si>
  <si>
    <t>Geçersiz</t>
  </si>
  <si>
    <t>Geçersiz dil puanı</t>
  </si>
  <si>
    <t xml:space="preserve">Enerji Sistemleri Mühendisliği   </t>
  </si>
  <si>
    <t xml:space="preserve">Bilgisayar Mühendisliği   </t>
  </si>
  <si>
    <t xml:space="preserve">Malzeme Mühendisliği   </t>
  </si>
  <si>
    <t xml:space="preserve">Mimarlık   </t>
  </si>
  <si>
    <t xml:space="preserve">İnşaat Mühendisliği  </t>
  </si>
  <si>
    <t xml:space="preserve">Makine Mühendisliği   </t>
  </si>
  <si>
    <t xml:space="preserve">Bilgisayar Mühendisliği  </t>
  </si>
  <si>
    <t xml:space="preserve">İnşaat Mühendisliği   </t>
  </si>
  <si>
    <t>77</t>
  </si>
  <si>
    <t>Geçersiz transkript notu</t>
  </si>
  <si>
    <t>Batuhan Sevim</t>
  </si>
  <si>
    <t>Berfin Çelik</t>
  </si>
  <si>
    <t>Berna Betül Görgü</t>
  </si>
  <si>
    <t>Beyza Nurgül Akkaş</t>
  </si>
  <si>
    <t>Birsen Cansu Özkan</t>
  </si>
  <si>
    <t>Efe Ön</t>
  </si>
  <si>
    <t>Elif Uslu</t>
  </si>
  <si>
    <t>Emin Akçay</t>
  </si>
  <si>
    <t>Enes Karasu</t>
  </si>
  <si>
    <t>Gizem Karaman</t>
  </si>
  <si>
    <t>Hilal Özden</t>
  </si>
  <si>
    <t>İdil Karabey</t>
  </si>
  <si>
    <t>Meliha Nur Karaduman</t>
  </si>
  <si>
    <t>Nisa Nur Büyükgüzel</t>
  </si>
  <si>
    <t>Nisanur Toraman</t>
  </si>
  <si>
    <t>Noor Abdul Khalek</t>
  </si>
  <si>
    <t>Nurefşan Ayhan</t>
  </si>
  <si>
    <t>Ömer Can Kesim</t>
  </si>
  <si>
    <t>Rukiye Aysima Tuna</t>
  </si>
  <si>
    <t>Sare Kasap</t>
  </si>
  <si>
    <t>Sude Cihan</t>
  </si>
  <si>
    <t>Sude Nur Özcan</t>
  </si>
  <si>
    <t>93,50</t>
  </si>
  <si>
    <t>77,9</t>
  </si>
  <si>
    <t>Sağlık Bilimleri Fakültesi</t>
  </si>
  <si>
    <t>İslami İlimler Fakültesi</t>
  </si>
  <si>
    <t xml:space="preserve">İşletme   </t>
  </si>
  <si>
    <t xml:space="preserve">Yönetim Ve Organizasyon   </t>
  </si>
  <si>
    <t xml:space="preserve">Sosyoloji </t>
  </si>
  <si>
    <t xml:space="preserve">Psikoloji   </t>
  </si>
  <si>
    <t xml:space="preserve">Yönetim Bilişim Sistemleri  </t>
  </si>
  <si>
    <t xml:space="preserve">Felsefe Ve Din Bilimleri </t>
  </si>
  <si>
    <t xml:space="preserve">Psikoloji  </t>
  </si>
  <si>
    <t>Şereflikoçhisar Uygulamalı Bilimler Fakültesi</t>
  </si>
  <si>
    <t>Geçersiz Dil Puanı</t>
  </si>
  <si>
    <t>Transkript Notu</t>
  </si>
  <si>
    <t>103*****426</t>
  </si>
  <si>
    <t xml:space="preserve">Diğer akademik birimlerin sonuçları alttaki sekmelerde alfabetik sırayla verilmiştir. </t>
  </si>
  <si>
    <t>Yabancı Dil Puanı</t>
  </si>
  <si>
    <t>Transcript Notu</t>
  </si>
  <si>
    <t>Aday hibeli</t>
  </si>
  <si>
    <t>Daha önce faaliyetten yararlanma</t>
  </si>
  <si>
    <t xml:space="preserve">İngilizce Mütercim Ve Tercümanlık </t>
  </si>
  <si>
    <t xml:space="preserve">Tarih </t>
  </si>
  <si>
    <t>Programdan daha önce yararlanmış olma</t>
  </si>
  <si>
    <t>İslami İlimler</t>
  </si>
  <si>
    <t xml:space="preserve">Uluslararası Ticaret Ve İşletmecilik  </t>
  </si>
  <si>
    <t xml:space="preserve">İşletme  </t>
  </si>
  <si>
    <t xml:space="preserve">Finans Ve Bankacılık  </t>
  </si>
  <si>
    <t>Özel durum</t>
  </si>
  <si>
    <t>Daha önce programdan yararlanmış olma</t>
  </si>
  <si>
    <t xml:space="preserve">Endüstri Mühendisliği  </t>
  </si>
  <si>
    <t xml:space="preserve">Makine Mühendisliği  </t>
  </si>
  <si>
    <t xml:space="preserve">Enerji Sistemleri Mühendisliği  </t>
  </si>
  <si>
    <t xml:space="preserve">Metalurji Ve Malzeme Mühendisliği  </t>
  </si>
  <si>
    <t xml:space="preserve">Elektrik-Elektronik Mühendisliği  </t>
  </si>
  <si>
    <t xml:space="preserve">Yazılım Mühendisliği  </t>
  </si>
  <si>
    <t xml:space="preserve">Beslenme Ve Diyetetik </t>
  </si>
  <si>
    <t xml:space="preserve">Hemşirelik </t>
  </si>
  <si>
    <t xml:space="preserve">Sosyal Hizmet </t>
  </si>
  <si>
    <t xml:space="preserve">Uluslararası İlişkiler  </t>
  </si>
  <si>
    <t xml:space="preserve">Siyaset Bilimi Ve Kamu Yönetimi  </t>
  </si>
  <si>
    <t xml:space="preserve">Maliye  </t>
  </si>
  <si>
    <t xml:space="preserve">İktisat  </t>
  </si>
  <si>
    <t>Finans Ve Bankacılık</t>
  </si>
  <si>
    <t>Enstitü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</si>
</sst>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Arial"/>
      <family val="2"/>
    </font>
    <font>
      <sz val="14"/>
      <name val="Arial"/>
      <family val="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1"/>
      <color rgb="FF000001"/>
      <name val="Times New Roman"/>
      <family val="1"/>
    </font>
    <font>
      <sz val="11"/>
      <color rgb="FF00B05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/>
      <protection locked="0"/>
    </xf>
    <xf numFmtId="49" fontId="15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horizontal="center"/>
      <protection locked="0"/>
    </xf>
    <xf numFmtId="49" fontId="15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2" fontId="13" fillId="3" borderId="1" xfId="0" applyNumberFormat="1" applyFont="1" applyFill="1" applyBorder="1" applyAlignment="1" applyProtection="1">
      <alignment horizontal="center" vertical="center"/>
      <protection locked="0"/>
    </xf>
    <xf numFmtId="2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2" fontId="13" fillId="7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20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49" fontId="21" fillId="7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49" fontId="21" fillId="5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1" fillId="0" borderId="6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23" fillId="3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2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26" fillId="0" borderId="0" xfId="0" applyFont="1" applyProtection="1">
      <protection locked="0"/>
    </xf>
    <xf numFmtId="2" fontId="19" fillId="7" borderId="1" xfId="0" applyNumberFormat="1" applyFont="1" applyFill="1" applyBorder="1" applyAlignment="1" applyProtection="1">
      <alignment horizontal="center" vertical="center"/>
      <protection locked="0"/>
    </xf>
    <xf numFmtId="2" fontId="19" fillId="5" borderId="1" xfId="0" applyNumberFormat="1" applyFont="1" applyFill="1" applyBorder="1" applyAlignment="1" applyProtection="1">
      <alignment horizontal="center" vertical="center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2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164" fontId="19" fillId="7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 wrapText="1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opLeftCell="B1" workbookViewId="0">
      <selection activeCell="B10" sqref="B10"/>
    </sheetView>
  </sheetViews>
  <sheetFormatPr baseColWidth="10" defaultColWidth="9.1640625" defaultRowHeight="16" x14ac:dyDescent="0.2"/>
  <cols>
    <col min="1" max="1" width="15.1640625" style="13" hidden="1" customWidth="1"/>
    <col min="2" max="2" width="19" style="13" bestFit="1" customWidth="1"/>
    <col min="3" max="3" width="18.5" style="13" bestFit="1" customWidth="1"/>
    <col min="4" max="4" width="27.1640625" style="13" bestFit="1" customWidth="1"/>
    <col min="5" max="5" width="13" style="13" bestFit="1" customWidth="1"/>
    <col min="6" max="6" width="18.1640625" style="13" customWidth="1"/>
    <col min="7" max="8" width="7.83203125" style="13" customWidth="1"/>
    <col min="9" max="9" width="10.1640625" style="13" customWidth="1"/>
    <col min="10" max="10" width="10.6640625" style="13" customWidth="1"/>
    <col min="11" max="11" width="9.83203125" style="13" customWidth="1"/>
    <col min="12" max="12" width="9.33203125" style="13" customWidth="1"/>
    <col min="13" max="13" width="9.6640625" style="13" customWidth="1"/>
    <col min="14" max="14" width="16.1640625" style="13" bestFit="1" customWidth="1"/>
    <col min="15" max="15" width="10.5" style="13" bestFit="1" customWidth="1"/>
    <col min="16" max="16384" width="9.1640625" style="13"/>
  </cols>
  <sheetData>
    <row r="1" spans="1:16" ht="75" x14ac:dyDescent="0.2">
      <c r="A1" s="12" t="s">
        <v>30</v>
      </c>
      <c r="B1" s="98" t="s">
        <v>30</v>
      </c>
      <c r="C1" s="99" t="s">
        <v>110</v>
      </c>
      <c r="D1" s="99" t="s">
        <v>1</v>
      </c>
      <c r="E1" s="99" t="s">
        <v>2</v>
      </c>
      <c r="F1" s="99" t="s">
        <v>27</v>
      </c>
      <c r="G1" s="99" t="s">
        <v>83</v>
      </c>
      <c r="H1" s="99" t="s">
        <v>4</v>
      </c>
      <c r="I1" s="99" t="s">
        <v>80</v>
      </c>
      <c r="J1" s="99" t="s">
        <v>5</v>
      </c>
      <c r="K1" s="99" t="s">
        <v>20</v>
      </c>
      <c r="L1" s="99" t="s">
        <v>23</v>
      </c>
      <c r="M1" s="99" t="s">
        <v>22</v>
      </c>
      <c r="N1" s="99" t="s">
        <v>24</v>
      </c>
      <c r="O1" s="98" t="s">
        <v>21</v>
      </c>
    </row>
    <row r="2" spans="1:16" ht="14" customHeight="1" x14ac:dyDescent="0.2">
      <c r="A2" s="16">
        <v>99003191686</v>
      </c>
      <c r="B2" s="30" t="str">
        <f t="shared" ref="B2:B11" si="0">CONCATENATE(LEFT(A2,3),REPT("*",5),RIGHT(A2,3))</f>
        <v>990*****686</v>
      </c>
      <c r="C2" s="50" t="s">
        <v>19</v>
      </c>
      <c r="D2" s="76" t="s">
        <v>26</v>
      </c>
      <c r="E2" s="50" t="s">
        <v>12</v>
      </c>
      <c r="F2" s="50" t="s">
        <v>8</v>
      </c>
      <c r="G2" s="42">
        <v>81.25</v>
      </c>
      <c r="H2" s="51">
        <f t="shared" ref="H2:H11" si="1">G2/2</f>
        <v>40.625</v>
      </c>
      <c r="I2" s="51">
        <v>4</v>
      </c>
      <c r="J2" s="30">
        <v>100</v>
      </c>
      <c r="K2" s="50">
        <f t="shared" ref="K2:K11" si="2">J2/2</f>
        <v>50</v>
      </c>
      <c r="L2" s="51">
        <f t="shared" ref="L2:L11" si="3">H2+K2</f>
        <v>90.625</v>
      </c>
      <c r="M2" s="50"/>
      <c r="N2" s="51">
        <f t="shared" ref="N2:N11" si="4">L2+(M2)</f>
        <v>90.625</v>
      </c>
      <c r="O2" s="50" t="s">
        <v>31</v>
      </c>
    </row>
    <row r="3" spans="1:16" ht="15" customHeight="1" x14ac:dyDescent="0.2">
      <c r="A3" s="16">
        <v>16450037534</v>
      </c>
      <c r="B3" s="30" t="str">
        <f t="shared" si="0"/>
        <v>164*****534</v>
      </c>
      <c r="C3" s="50" t="s">
        <v>19</v>
      </c>
      <c r="D3" s="30" t="s">
        <v>38</v>
      </c>
      <c r="E3" s="30" t="s">
        <v>12</v>
      </c>
      <c r="F3" s="50" t="s">
        <v>8</v>
      </c>
      <c r="G3" s="42">
        <v>82.5</v>
      </c>
      <c r="H3" s="51">
        <f t="shared" si="1"/>
        <v>41.25</v>
      </c>
      <c r="I3" s="51">
        <v>3.8</v>
      </c>
      <c r="J3" s="30">
        <v>95.33</v>
      </c>
      <c r="K3" s="51">
        <f t="shared" si="2"/>
        <v>47.664999999999999</v>
      </c>
      <c r="L3" s="51">
        <f t="shared" si="3"/>
        <v>88.914999999999992</v>
      </c>
      <c r="M3" s="50"/>
      <c r="N3" s="51">
        <f t="shared" si="4"/>
        <v>88.914999999999992</v>
      </c>
      <c r="O3" s="50" t="s">
        <v>31</v>
      </c>
    </row>
    <row r="4" spans="1:16" x14ac:dyDescent="0.2">
      <c r="A4" s="16">
        <v>99808485034</v>
      </c>
      <c r="B4" s="30" t="str">
        <f t="shared" si="0"/>
        <v>998*****034</v>
      </c>
      <c r="C4" s="50" t="s">
        <v>19</v>
      </c>
      <c r="D4" s="30" t="s">
        <v>36</v>
      </c>
      <c r="E4" s="30" t="s">
        <v>12</v>
      </c>
      <c r="F4" s="50" t="s">
        <v>8</v>
      </c>
      <c r="G4" s="42">
        <v>77.5</v>
      </c>
      <c r="H4" s="51">
        <f t="shared" si="1"/>
        <v>38.75</v>
      </c>
      <c r="I4" s="51">
        <v>4</v>
      </c>
      <c r="J4" s="30">
        <v>100</v>
      </c>
      <c r="K4" s="50">
        <f t="shared" si="2"/>
        <v>50</v>
      </c>
      <c r="L4" s="51">
        <f t="shared" si="3"/>
        <v>88.75</v>
      </c>
      <c r="M4" s="50"/>
      <c r="N4" s="51">
        <f t="shared" si="4"/>
        <v>88.75</v>
      </c>
      <c r="O4" s="50" t="s">
        <v>31</v>
      </c>
      <c r="P4" s="15"/>
    </row>
    <row r="5" spans="1:16" x14ac:dyDescent="0.2">
      <c r="A5" s="16">
        <v>41833920684</v>
      </c>
      <c r="B5" s="30" t="str">
        <f t="shared" si="0"/>
        <v>418*****684</v>
      </c>
      <c r="C5" s="50" t="s">
        <v>19</v>
      </c>
      <c r="D5" s="30" t="s">
        <v>40</v>
      </c>
      <c r="E5" s="30" t="s">
        <v>12</v>
      </c>
      <c r="F5" s="50" t="s">
        <v>8</v>
      </c>
      <c r="G5" s="42">
        <v>86.45</v>
      </c>
      <c r="H5" s="51">
        <f t="shared" si="1"/>
        <v>43.225000000000001</v>
      </c>
      <c r="I5" s="51">
        <v>3.33</v>
      </c>
      <c r="J5" s="30">
        <v>84.36</v>
      </c>
      <c r="K5" s="50">
        <f t="shared" si="2"/>
        <v>42.18</v>
      </c>
      <c r="L5" s="51">
        <f t="shared" si="3"/>
        <v>85.405000000000001</v>
      </c>
      <c r="M5" s="50"/>
      <c r="N5" s="51">
        <f t="shared" si="4"/>
        <v>85.405000000000001</v>
      </c>
      <c r="O5" s="50" t="s">
        <v>31</v>
      </c>
    </row>
    <row r="6" spans="1:16" x14ac:dyDescent="0.2">
      <c r="A6" s="16">
        <v>99990868042</v>
      </c>
      <c r="B6" s="33" t="str">
        <f t="shared" si="0"/>
        <v>999*****042</v>
      </c>
      <c r="C6" s="53" t="s">
        <v>19</v>
      </c>
      <c r="D6" s="33" t="s">
        <v>35</v>
      </c>
      <c r="E6" s="33" t="s">
        <v>12</v>
      </c>
      <c r="F6" s="53" t="s">
        <v>8</v>
      </c>
      <c r="G6" s="44" t="s">
        <v>43</v>
      </c>
      <c r="H6" s="54">
        <f t="shared" si="1"/>
        <v>38.5</v>
      </c>
      <c r="I6" s="54">
        <v>3.5</v>
      </c>
      <c r="J6" s="33">
        <v>88.33</v>
      </c>
      <c r="K6" s="54">
        <f t="shared" si="2"/>
        <v>44.164999999999999</v>
      </c>
      <c r="L6" s="54">
        <f t="shared" si="3"/>
        <v>82.664999999999992</v>
      </c>
      <c r="M6" s="53"/>
      <c r="N6" s="54">
        <f t="shared" si="4"/>
        <v>82.664999999999992</v>
      </c>
      <c r="O6" s="53" t="s">
        <v>32</v>
      </c>
      <c r="P6" s="15"/>
    </row>
    <row r="7" spans="1:16" x14ac:dyDescent="0.2">
      <c r="A7" s="17">
        <v>99621644168</v>
      </c>
      <c r="B7" s="33" t="str">
        <f t="shared" si="0"/>
        <v>996*****168</v>
      </c>
      <c r="C7" s="53" t="s">
        <v>19</v>
      </c>
      <c r="D7" s="33" t="s">
        <v>42</v>
      </c>
      <c r="E7" s="33" t="s">
        <v>12</v>
      </c>
      <c r="F7" s="53" t="s">
        <v>8</v>
      </c>
      <c r="G7" s="44">
        <v>76.95</v>
      </c>
      <c r="H7" s="54">
        <f t="shared" si="1"/>
        <v>38.475000000000001</v>
      </c>
      <c r="I7" s="54">
        <v>3.44</v>
      </c>
      <c r="J7" s="33">
        <v>86.93</v>
      </c>
      <c r="K7" s="54">
        <f t="shared" si="2"/>
        <v>43.465000000000003</v>
      </c>
      <c r="L7" s="54">
        <f t="shared" si="3"/>
        <v>81.94</v>
      </c>
      <c r="M7" s="53"/>
      <c r="N7" s="54">
        <f t="shared" si="4"/>
        <v>81.94</v>
      </c>
      <c r="O7" s="53" t="s">
        <v>32</v>
      </c>
    </row>
    <row r="8" spans="1:16" x14ac:dyDescent="0.2">
      <c r="A8" s="17">
        <v>13826019460</v>
      </c>
      <c r="B8" s="33" t="str">
        <f t="shared" si="0"/>
        <v>138*****460</v>
      </c>
      <c r="C8" s="53" t="s">
        <v>19</v>
      </c>
      <c r="D8" s="33" t="s">
        <v>41</v>
      </c>
      <c r="E8" s="33" t="s">
        <v>15</v>
      </c>
      <c r="F8" s="53" t="s">
        <v>8</v>
      </c>
      <c r="G8" s="44">
        <v>71</v>
      </c>
      <c r="H8" s="54">
        <f t="shared" si="1"/>
        <v>35.5</v>
      </c>
      <c r="I8" s="54">
        <v>3.69</v>
      </c>
      <c r="J8" s="33">
        <v>92.76</v>
      </c>
      <c r="K8" s="53">
        <f t="shared" si="2"/>
        <v>46.38</v>
      </c>
      <c r="L8" s="54">
        <f t="shared" si="3"/>
        <v>81.88</v>
      </c>
      <c r="M8" s="53"/>
      <c r="N8" s="54">
        <f t="shared" si="4"/>
        <v>81.88</v>
      </c>
      <c r="O8" s="53" t="s">
        <v>32</v>
      </c>
    </row>
    <row r="9" spans="1:16" x14ac:dyDescent="0.2">
      <c r="A9" s="17">
        <v>27604441008</v>
      </c>
      <c r="B9" s="33" t="str">
        <f t="shared" si="0"/>
        <v>276*****008</v>
      </c>
      <c r="C9" s="53" t="s">
        <v>19</v>
      </c>
      <c r="D9" s="33" t="s">
        <v>38</v>
      </c>
      <c r="E9" s="33" t="s">
        <v>12</v>
      </c>
      <c r="F9" s="53" t="s">
        <v>8</v>
      </c>
      <c r="G9" s="44">
        <v>76.25</v>
      </c>
      <c r="H9" s="54">
        <f t="shared" si="1"/>
        <v>38.125</v>
      </c>
      <c r="I9" s="54">
        <v>3.4</v>
      </c>
      <c r="J9" s="33">
        <v>86</v>
      </c>
      <c r="K9" s="53">
        <f t="shared" si="2"/>
        <v>43</v>
      </c>
      <c r="L9" s="54">
        <f t="shared" si="3"/>
        <v>81.125</v>
      </c>
      <c r="M9" s="53"/>
      <c r="N9" s="54">
        <f t="shared" si="4"/>
        <v>81.125</v>
      </c>
      <c r="O9" s="53" t="s">
        <v>32</v>
      </c>
    </row>
    <row r="10" spans="1:16" x14ac:dyDescent="0.2">
      <c r="A10" s="17">
        <v>21071560170</v>
      </c>
      <c r="B10" s="33" t="str">
        <f t="shared" si="0"/>
        <v>210*****170</v>
      </c>
      <c r="C10" s="53" t="s">
        <v>19</v>
      </c>
      <c r="D10" s="33" t="s">
        <v>37</v>
      </c>
      <c r="E10" s="33" t="s">
        <v>12</v>
      </c>
      <c r="F10" s="53" t="s">
        <v>8</v>
      </c>
      <c r="G10" s="44">
        <v>87.5</v>
      </c>
      <c r="H10" s="54">
        <f t="shared" si="1"/>
        <v>43.75</v>
      </c>
      <c r="I10" s="54">
        <v>2.78</v>
      </c>
      <c r="J10" s="33">
        <v>71.53</v>
      </c>
      <c r="K10" s="54">
        <f t="shared" si="2"/>
        <v>35.765000000000001</v>
      </c>
      <c r="L10" s="54">
        <f t="shared" si="3"/>
        <v>79.515000000000001</v>
      </c>
      <c r="M10" s="53"/>
      <c r="N10" s="54">
        <f t="shared" si="4"/>
        <v>79.515000000000001</v>
      </c>
      <c r="O10" s="53" t="s">
        <v>32</v>
      </c>
      <c r="P10" s="15"/>
    </row>
    <row r="11" spans="1:16" x14ac:dyDescent="0.2">
      <c r="A11" s="17">
        <v>60571538128</v>
      </c>
      <c r="B11" s="33" t="str">
        <f t="shared" si="0"/>
        <v>605*****128</v>
      </c>
      <c r="C11" s="53" t="s">
        <v>19</v>
      </c>
      <c r="D11" s="33" t="s">
        <v>39</v>
      </c>
      <c r="E11" s="33" t="s">
        <v>15</v>
      </c>
      <c r="F11" s="53" t="s">
        <v>8</v>
      </c>
      <c r="G11" s="44">
        <v>80</v>
      </c>
      <c r="H11" s="54">
        <f t="shared" si="1"/>
        <v>40</v>
      </c>
      <c r="I11" s="54">
        <v>3</v>
      </c>
      <c r="J11" s="33">
        <v>76.66</v>
      </c>
      <c r="K11" s="53">
        <f t="shared" si="2"/>
        <v>38.33</v>
      </c>
      <c r="L11" s="54">
        <f t="shared" si="3"/>
        <v>78.33</v>
      </c>
      <c r="M11" s="53"/>
      <c r="N11" s="54">
        <f t="shared" si="4"/>
        <v>78.33</v>
      </c>
      <c r="O11" s="53" t="s">
        <v>32</v>
      </c>
      <c r="P11" s="14"/>
    </row>
    <row r="12" spans="1:16" x14ac:dyDescent="0.2">
      <c r="C12" s="15"/>
      <c r="D12" s="15"/>
      <c r="E12" s="15"/>
      <c r="F12" s="15"/>
      <c r="G12" s="15"/>
      <c r="H12" s="15"/>
      <c r="I12" s="15"/>
      <c r="J12" s="15"/>
    </row>
    <row r="13" spans="1:16" x14ac:dyDescent="0.2">
      <c r="C13" s="15"/>
      <c r="D13" s="15"/>
      <c r="E13" s="15"/>
      <c r="F13" s="15"/>
      <c r="G13" s="15"/>
      <c r="H13" s="15"/>
      <c r="I13" s="15"/>
      <c r="J13" s="15"/>
    </row>
    <row r="14" spans="1:16" x14ac:dyDescent="0.2">
      <c r="C14" s="15"/>
      <c r="D14" s="15"/>
      <c r="E14" s="15"/>
      <c r="F14" s="15"/>
      <c r="G14" s="15"/>
      <c r="H14" s="15"/>
      <c r="I14" s="15"/>
      <c r="J14" s="15"/>
    </row>
    <row r="15" spans="1:16" x14ac:dyDescent="0.2">
      <c r="C15" s="15"/>
      <c r="D15" s="15"/>
      <c r="E15" s="15"/>
      <c r="F15" s="15"/>
      <c r="G15" s="15"/>
      <c r="H15" s="15"/>
      <c r="I15" s="15"/>
      <c r="J15" s="15"/>
    </row>
    <row r="16" spans="1:16" x14ac:dyDescent="0.2">
      <c r="C16" s="15"/>
      <c r="D16" s="15"/>
      <c r="E16" s="15"/>
      <c r="F16" s="15"/>
      <c r="G16" s="15"/>
      <c r="H16" s="15"/>
      <c r="I16" s="15"/>
      <c r="J16" s="15"/>
    </row>
    <row r="17" spans="1:10" x14ac:dyDescent="0.2">
      <c r="C17" s="15"/>
      <c r="D17" s="15"/>
      <c r="E17" s="15"/>
      <c r="F17" s="15"/>
      <c r="G17" s="15"/>
      <c r="H17" s="15"/>
      <c r="I17" s="15"/>
      <c r="J17" s="15"/>
    </row>
    <row r="18" spans="1:10" x14ac:dyDescent="0.2">
      <c r="C18" s="15"/>
      <c r="D18" s="15"/>
      <c r="E18" s="15"/>
      <c r="F18" s="15"/>
      <c r="G18" s="15"/>
      <c r="H18" s="15"/>
      <c r="I18" s="15"/>
      <c r="J18" s="15"/>
    </row>
    <row r="21" spans="1:10" ht="17" thickBot="1" x14ac:dyDescent="0.25"/>
    <row r="22" spans="1:10" ht="24" thickBot="1" x14ac:dyDescent="0.3">
      <c r="A22" s="114" t="s">
        <v>82</v>
      </c>
      <c r="B22" s="115"/>
      <c r="C22" s="115"/>
      <c r="D22" s="115"/>
      <c r="E22" s="115"/>
      <c r="F22" s="115"/>
      <c r="G22" s="115"/>
      <c r="H22" s="116"/>
    </row>
  </sheetData>
  <sortState xmlns:xlrd2="http://schemas.microsoft.com/office/spreadsheetml/2017/richdata2" ref="A1:O11">
    <sortCondition descending="1" ref="N2:N11"/>
  </sortState>
  <mergeCells count="1">
    <mergeCell ref="A22:H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7"/>
  <sheetViews>
    <sheetView topLeftCell="B1" workbookViewId="0">
      <selection activeCell="K22" sqref="K22"/>
    </sheetView>
  </sheetViews>
  <sheetFormatPr baseColWidth="10" defaultColWidth="8.83203125" defaultRowHeight="16" x14ac:dyDescent="0.15"/>
  <cols>
    <col min="1" max="1" width="20.5" style="3" hidden="1" customWidth="1"/>
    <col min="2" max="2" width="19" style="3" bestFit="1" customWidth="1"/>
    <col min="3" max="3" width="21.6640625" style="3" bestFit="1" customWidth="1"/>
    <col min="4" max="4" width="26.83203125" style="3" bestFit="1" customWidth="1"/>
    <col min="5" max="5" width="7" style="3" bestFit="1" customWidth="1"/>
    <col min="6" max="6" width="16.33203125" style="3" bestFit="1" customWidth="1"/>
    <col min="7" max="7" width="15" style="3" customWidth="1"/>
    <col min="8" max="8" width="10" style="3" bestFit="1" customWidth="1"/>
    <col min="9" max="9" width="10.6640625" style="3" customWidth="1"/>
    <col min="10" max="11" width="11" style="3" customWidth="1"/>
    <col min="12" max="12" width="10" style="3" bestFit="1" customWidth="1"/>
    <col min="13" max="13" width="8.83203125" style="3"/>
    <col min="14" max="14" width="10" style="3" bestFit="1" customWidth="1"/>
    <col min="15" max="15" width="10.5" style="3" bestFit="1" customWidth="1"/>
    <col min="16" max="16" width="32.1640625" style="3" bestFit="1" customWidth="1"/>
    <col min="17" max="16384" width="8.83203125" style="3"/>
  </cols>
  <sheetData>
    <row r="1" spans="1:16" ht="60" x14ac:dyDescent="0.15">
      <c r="A1" s="41" t="s">
        <v>30</v>
      </c>
      <c r="B1" s="107" t="s">
        <v>30</v>
      </c>
      <c r="C1" s="99" t="s">
        <v>0</v>
      </c>
      <c r="D1" s="99" t="s">
        <v>1</v>
      </c>
      <c r="E1" s="99" t="s">
        <v>2</v>
      </c>
      <c r="F1" s="99" t="s">
        <v>27</v>
      </c>
      <c r="G1" s="99" t="s">
        <v>3</v>
      </c>
      <c r="H1" s="99" t="s">
        <v>4</v>
      </c>
      <c r="I1" s="99" t="s">
        <v>80</v>
      </c>
      <c r="J1" s="99" t="s">
        <v>5</v>
      </c>
      <c r="K1" s="99" t="s">
        <v>20</v>
      </c>
      <c r="L1" s="99" t="s">
        <v>23</v>
      </c>
      <c r="M1" s="99" t="s">
        <v>22</v>
      </c>
      <c r="N1" s="99" t="s">
        <v>24</v>
      </c>
      <c r="O1" s="98" t="s">
        <v>21</v>
      </c>
      <c r="P1" s="98" t="s">
        <v>25</v>
      </c>
    </row>
    <row r="2" spans="1:16" x14ac:dyDescent="0.15">
      <c r="A2" s="30">
        <v>99396585352</v>
      </c>
      <c r="B2" s="30" t="str">
        <f>CONCATENATE(LEFT(A2,3),REPT("*",5),RIGHT(A2,3))</f>
        <v>993*****352</v>
      </c>
      <c r="C2" s="50" t="s">
        <v>16</v>
      </c>
      <c r="D2" s="30" t="s">
        <v>105</v>
      </c>
      <c r="E2" s="50" t="s">
        <v>7</v>
      </c>
      <c r="F2" s="50" t="s">
        <v>8</v>
      </c>
      <c r="G2" s="42">
        <v>93</v>
      </c>
      <c r="H2" s="87">
        <f t="shared" ref="H2:H16" si="0">G2/2</f>
        <v>46.5</v>
      </c>
      <c r="I2" s="87">
        <v>3.94</v>
      </c>
      <c r="J2" s="30">
        <v>98.6</v>
      </c>
      <c r="K2" s="50">
        <f t="shared" ref="K2:K27" si="1">J2/2</f>
        <v>49.3</v>
      </c>
      <c r="L2" s="50">
        <f t="shared" ref="L2:L27" si="2">H2+K2</f>
        <v>95.8</v>
      </c>
      <c r="M2" s="50"/>
      <c r="N2" s="50">
        <f t="shared" ref="N2:N27" si="3">H2+K2+M2</f>
        <v>95.8</v>
      </c>
      <c r="O2" s="50" t="s">
        <v>31</v>
      </c>
      <c r="P2" s="50"/>
    </row>
    <row r="3" spans="1:16" x14ac:dyDescent="0.15">
      <c r="A3" s="30">
        <v>99633447498</v>
      </c>
      <c r="B3" s="30" t="str">
        <f t="shared" ref="B3:B27" si="4">CONCATENATE(LEFT(A3,3),REPT("*",5),RIGHT(A3,3))</f>
        <v>996*****498</v>
      </c>
      <c r="C3" s="50" t="s">
        <v>16</v>
      </c>
      <c r="D3" s="30" t="s">
        <v>105</v>
      </c>
      <c r="E3" s="50" t="s">
        <v>7</v>
      </c>
      <c r="F3" s="50" t="s">
        <v>8</v>
      </c>
      <c r="G3" s="42">
        <v>96.5</v>
      </c>
      <c r="H3" s="87">
        <f t="shared" si="0"/>
        <v>48.25</v>
      </c>
      <c r="I3" s="87">
        <v>3.67</v>
      </c>
      <c r="J3" s="30">
        <v>92.3</v>
      </c>
      <c r="K3" s="50">
        <f t="shared" si="1"/>
        <v>46.15</v>
      </c>
      <c r="L3" s="50">
        <f t="shared" si="2"/>
        <v>94.4</v>
      </c>
      <c r="M3" s="50"/>
      <c r="N3" s="50">
        <f t="shared" si="3"/>
        <v>94.4</v>
      </c>
      <c r="O3" s="31" t="s">
        <v>31</v>
      </c>
      <c r="P3" s="50"/>
    </row>
    <row r="4" spans="1:16" x14ac:dyDescent="0.15">
      <c r="A4" s="30">
        <v>11736029852</v>
      </c>
      <c r="B4" s="30" t="str">
        <f t="shared" si="4"/>
        <v>117*****852</v>
      </c>
      <c r="C4" s="50" t="s">
        <v>16</v>
      </c>
      <c r="D4" s="30" t="s">
        <v>105</v>
      </c>
      <c r="E4" s="50" t="s">
        <v>7</v>
      </c>
      <c r="F4" s="50" t="s">
        <v>8</v>
      </c>
      <c r="G4" s="42">
        <v>85.5</v>
      </c>
      <c r="H4" s="31">
        <f t="shared" si="0"/>
        <v>42.75</v>
      </c>
      <c r="I4" s="31">
        <v>3.63</v>
      </c>
      <c r="J4" s="30">
        <v>91.36</v>
      </c>
      <c r="K4" s="50">
        <f t="shared" si="1"/>
        <v>45.68</v>
      </c>
      <c r="L4" s="50">
        <f t="shared" si="2"/>
        <v>88.43</v>
      </c>
      <c r="M4" s="50"/>
      <c r="N4" s="50">
        <f t="shared" si="3"/>
        <v>88.43</v>
      </c>
      <c r="O4" s="31" t="s">
        <v>31</v>
      </c>
      <c r="P4" s="50"/>
    </row>
    <row r="5" spans="1:16" x14ac:dyDescent="0.15">
      <c r="A5" s="30">
        <v>99339256882</v>
      </c>
      <c r="B5" s="30" t="str">
        <f t="shared" si="4"/>
        <v>993*****882</v>
      </c>
      <c r="C5" s="50" t="s">
        <v>16</v>
      </c>
      <c r="D5" s="30" t="s">
        <v>106</v>
      </c>
      <c r="E5" s="50" t="s">
        <v>7</v>
      </c>
      <c r="F5" s="50" t="s">
        <v>8</v>
      </c>
      <c r="G5" s="42">
        <v>93.5</v>
      </c>
      <c r="H5" s="87">
        <f t="shared" si="0"/>
        <v>46.75</v>
      </c>
      <c r="I5" s="87">
        <v>3.08</v>
      </c>
      <c r="J5" s="30">
        <v>78.53</v>
      </c>
      <c r="K5" s="51">
        <f t="shared" si="1"/>
        <v>39.265000000000001</v>
      </c>
      <c r="L5" s="51">
        <f t="shared" si="2"/>
        <v>86.015000000000001</v>
      </c>
      <c r="M5" s="50"/>
      <c r="N5" s="51">
        <f t="shared" si="3"/>
        <v>86.015000000000001</v>
      </c>
      <c r="O5" s="50" t="s">
        <v>31</v>
      </c>
      <c r="P5" s="50"/>
    </row>
    <row r="6" spans="1:16" x14ac:dyDescent="0.15">
      <c r="A6" s="33">
        <v>22132308472</v>
      </c>
      <c r="B6" s="33" t="str">
        <f t="shared" si="4"/>
        <v>221*****472</v>
      </c>
      <c r="C6" s="53" t="s">
        <v>16</v>
      </c>
      <c r="D6" s="33" t="s">
        <v>105</v>
      </c>
      <c r="E6" s="53" t="s">
        <v>7</v>
      </c>
      <c r="F6" s="53" t="s">
        <v>8</v>
      </c>
      <c r="G6" s="44">
        <v>83.3</v>
      </c>
      <c r="H6" s="90">
        <f t="shared" si="0"/>
        <v>41.65</v>
      </c>
      <c r="I6" s="90">
        <v>3.39</v>
      </c>
      <c r="J6" s="33">
        <v>85.76</v>
      </c>
      <c r="K6" s="53">
        <f t="shared" si="1"/>
        <v>42.88</v>
      </c>
      <c r="L6" s="53">
        <f t="shared" si="2"/>
        <v>84.53</v>
      </c>
      <c r="M6" s="53"/>
      <c r="N6" s="53">
        <f t="shared" si="3"/>
        <v>84.53</v>
      </c>
      <c r="O6" s="53" t="s">
        <v>32</v>
      </c>
      <c r="P6" s="53"/>
    </row>
    <row r="7" spans="1:16" x14ac:dyDescent="0.15">
      <c r="A7" s="33">
        <v>56155121534</v>
      </c>
      <c r="B7" s="33" t="str">
        <f t="shared" si="4"/>
        <v>561*****534</v>
      </c>
      <c r="C7" s="53" t="s">
        <v>16</v>
      </c>
      <c r="D7" s="33" t="s">
        <v>105</v>
      </c>
      <c r="E7" s="53" t="s">
        <v>7</v>
      </c>
      <c r="F7" s="53" t="s">
        <v>9</v>
      </c>
      <c r="G7" s="44">
        <v>93.7</v>
      </c>
      <c r="H7" s="90">
        <f t="shared" si="0"/>
        <v>46.85</v>
      </c>
      <c r="I7" s="90">
        <v>3.67</v>
      </c>
      <c r="J7" s="33">
        <v>92.3</v>
      </c>
      <c r="K7" s="53">
        <f t="shared" si="1"/>
        <v>46.15</v>
      </c>
      <c r="L7" s="53">
        <f t="shared" si="2"/>
        <v>93</v>
      </c>
      <c r="M7" s="53">
        <v>-10</v>
      </c>
      <c r="N7" s="53">
        <f t="shared" si="3"/>
        <v>83</v>
      </c>
      <c r="O7" s="53" t="s">
        <v>32</v>
      </c>
      <c r="P7" s="53" t="s">
        <v>95</v>
      </c>
    </row>
    <row r="8" spans="1:16" x14ac:dyDescent="0.15">
      <c r="A8" s="33">
        <v>25526011002</v>
      </c>
      <c r="B8" s="33" t="str">
        <f t="shared" si="4"/>
        <v>255*****002</v>
      </c>
      <c r="C8" s="53" t="s">
        <v>16</v>
      </c>
      <c r="D8" s="33" t="s">
        <v>105</v>
      </c>
      <c r="E8" s="53" t="s">
        <v>7</v>
      </c>
      <c r="F8" s="53" t="s">
        <v>8</v>
      </c>
      <c r="G8" s="44">
        <v>83.6</v>
      </c>
      <c r="H8" s="34">
        <f t="shared" si="0"/>
        <v>41.8</v>
      </c>
      <c r="I8" s="34">
        <v>3</v>
      </c>
      <c r="J8" s="33">
        <v>76.66</v>
      </c>
      <c r="K8" s="53">
        <f t="shared" si="1"/>
        <v>38.33</v>
      </c>
      <c r="L8" s="53">
        <f t="shared" si="2"/>
        <v>80.13</v>
      </c>
      <c r="M8" s="53"/>
      <c r="N8" s="53">
        <f t="shared" si="3"/>
        <v>80.13</v>
      </c>
      <c r="O8" s="53" t="s">
        <v>32</v>
      </c>
      <c r="P8" s="53"/>
    </row>
    <row r="9" spans="1:16" x14ac:dyDescent="0.15">
      <c r="A9" s="33">
        <v>40292191154</v>
      </c>
      <c r="B9" s="33" t="str">
        <f t="shared" si="4"/>
        <v>402*****154</v>
      </c>
      <c r="C9" s="53" t="s">
        <v>16</v>
      </c>
      <c r="D9" s="33" t="s">
        <v>105</v>
      </c>
      <c r="E9" s="53" t="s">
        <v>7</v>
      </c>
      <c r="F9" s="53" t="s">
        <v>8</v>
      </c>
      <c r="G9" s="44">
        <v>89.5</v>
      </c>
      <c r="H9" s="90">
        <f t="shared" si="0"/>
        <v>44.75</v>
      </c>
      <c r="I9" s="90">
        <v>2.64</v>
      </c>
      <c r="J9" s="33">
        <v>68.260000000000005</v>
      </c>
      <c r="K9" s="53">
        <f t="shared" si="1"/>
        <v>34.130000000000003</v>
      </c>
      <c r="L9" s="53">
        <f t="shared" si="2"/>
        <v>78.88</v>
      </c>
      <c r="M9" s="53"/>
      <c r="N9" s="53">
        <f t="shared" si="3"/>
        <v>78.88</v>
      </c>
      <c r="O9" s="53" t="s">
        <v>32</v>
      </c>
      <c r="P9" s="53"/>
    </row>
    <row r="10" spans="1:16" x14ac:dyDescent="0.15">
      <c r="A10" s="33">
        <v>10006905742</v>
      </c>
      <c r="B10" s="33" t="str">
        <f t="shared" si="4"/>
        <v>100*****742</v>
      </c>
      <c r="C10" s="53" t="s">
        <v>16</v>
      </c>
      <c r="D10" s="33" t="s">
        <v>105</v>
      </c>
      <c r="E10" s="53" t="s">
        <v>7</v>
      </c>
      <c r="F10" s="53" t="s">
        <v>8</v>
      </c>
      <c r="G10" s="44">
        <v>88</v>
      </c>
      <c r="H10" s="90">
        <f t="shared" si="0"/>
        <v>44</v>
      </c>
      <c r="I10" s="90">
        <v>2.68</v>
      </c>
      <c r="J10" s="33">
        <v>69.2</v>
      </c>
      <c r="K10" s="53">
        <f t="shared" si="1"/>
        <v>34.6</v>
      </c>
      <c r="L10" s="53">
        <f t="shared" si="2"/>
        <v>78.599999999999994</v>
      </c>
      <c r="M10" s="53"/>
      <c r="N10" s="53">
        <f t="shared" si="3"/>
        <v>78.599999999999994</v>
      </c>
      <c r="O10" s="53" t="s">
        <v>32</v>
      </c>
      <c r="P10" s="53"/>
    </row>
    <row r="11" spans="1:16" x14ac:dyDescent="0.15">
      <c r="A11" s="33">
        <v>33448925536</v>
      </c>
      <c r="B11" s="33" t="str">
        <f t="shared" si="4"/>
        <v>334*****536</v>
      </c>
      <c r="C11" s="53" t="s">
        <v>16</v>
      </c>
      <c r="D11" s="33" t="s">
        <v>105</v>
      </c>
      <c r="E11" s="53" t="s">
        <v>7</v>
      </c>
      <c r="F11" s="53" t="s">
        <v>8</v>
      </c>
      <c r="G11" s="44">
        <v>86.15</v>
      </c>
      <c r="H11" s="90">
        <f t="shared" si="0"/>
        <v>43.075000000000003</v>
      </c>
      <c r="I11" s="90">
        <v>2.65</v>
      </c>
      <c r="J11" s="33">
        <v>68.5</v>
      </c>
      <c r="K11" s="53">
        <f t="shared" si="1"/>
        <v>34.25</v>
      </c>
      <c r="L11" s="54">
        <f t="shared" si="2"/>
        <v>77.325000000000003</v>
      </c>
      <c r="M11" s="53"/>
      <c r="N11" s="54">
        <f t="shared" si="3"/>
        <v>77.325000000000003</v>
      </c>
      <c r="O11" s="53" t="s">
        <v>32</v>
      </c>
      <c r="P11" s="53"/>
    </row>
    <row r="12" spans="1:16" x14ac:dyDescent="0.15">
      <c r="A12" s="30">
        <v>11228152372</v>
      </c>
      <c r="B12" s="30" t="str">
        <f t="shared" si="4"/>
        <v>112*****372</v>
      </c>
      <c r="C12" s="50" t="s">
        <v>16</v>
      </c>
      <c r="D12" s="30" t="s">
        <v>107</v>
      </c>
      <c r="E12" s="50" t="s">
        <v>7</v>
      </c>
      <c r="F12" s="50" t="s">
        <v>8</v>
      </c>
      <c r="G12" s="42">
        <v>76.3</v>
      </c>
      <c r="H12" s="31">
        <f t="shared" si="0"/>
        <v>38.15</v>
      </c>
      <c r="I12" s="31">
        <v>2.96</v>
      </c>
      <c r="J12" s="30">
        <v>75.73</v>
      </c>
      <c r="K12" s="51">
        <f t="shared" si="1"/>
        <v>37.865000000000002</v>
      </c>
      <c r="L12" s="51">
        <f t="shared" si="2"/>
        <v>76.015000000000001</v>
      </c>
      <c r="M12" s="50"/>
      <c r="N12" s="51">
        <f t="shared" si="3"/>
        <v>76.015000000000001</v>
      </c>
      <c r="O12" s="31" t="s">
        <v>31</v>
      </c>
      <c r="P12" s="50"/>
    </row>
    <row r="13" spans="1:16" x14ac:dyDescent="0.15">
      <c r="A13" s="33">
        <v>10817397118</v>
      </c>
      <c r="B13" s="33" t="str">
        <f t="shared" si="4"/>
        <v>108*****118</v>
      </c>
      <c r="C13" s="53" t="s">
        <v>16</v>
      </c>
      <c r="D13" s="33" t="s">
        <v>105</v>
      </c>
      <c r="E13" s="53" t="s">
        <v>7</v>
      </c>
      <c r="F13" s="53" t="s">
        <v>8</v>
      </c>
      <c r="G13" s="44">
        <v>81.5</v>
      </c>
      <c r="H13" s="90">
        <f t="shared" si="0"/>
        <v>40.75</v>
      </c>
      <c r="I13" s="90">
        <v>2.71</v>
      </c>
      <c r="J13" s="33">
        <v>69.900000000000006</v>
      </c>
      <c r="K13" s="53">
        <f t="shared" si="1"/>
        <v>34.950000000000003</v>
      </c>
      <c r="L13" s="53">
        <f t="shared" si="2"/>
        <v>75.7</v>
      </c>
      <c r="M13" s="53"/>
      <c r="N13" s="53">
        <f t="shared" si="3"/>
        <v>75.7</v>
      </c>
      <c r="O13" s="34" t="s">
        <v>32</v>
      </c>
      <c r="P13" s="53"/>
    </row>
    <row r="14" spans="1:16" x14ac:dyDescent="0.15">
      <c r="A14" s="33">
        <v>62143443816</v>
      </c>
      <c r="B14" s="33" t="str">
        <f t="shared" si="4"/>
        <v>621*****816</v>
      </c>
      <c r="C14" s="53" t="s">
        <v>16</v>
      </c>
      <c r="D14" s="33" t="s">
        <v>105</v>
      </c>
      <c r="E14" s="53" t="s">
        <v>7</v>
      </c>
      <c r="F14" s="53" t="s">
        <v>8</v>
      </c>
      <c r="G14" s="44">
        <v>80.650000000000006</v>
      </c>
      <c r="H14" s="90">
        <f t="shared" si="0"/>
        <v>40.325000000000003</v>
      </c>
      <c r="I14" s="90">
        <v>2.72</v>
      </c>
      <c r="J14" s="33">
        <v>70.13</v>
      </c>
      <c r="K14" s="54">
        <f t="shared" si="1"/>
        <v>35.064999999999998</v>
      </c>
      <c r="L14" s="53">
        <f t="shared" si="2"/>
        <v>75.39</v>
      </c>
      <c r="M14" s="53"/>
      <c r="N14" s="53">
        <f t="shared" si="3"/>
        <v>75.39</v>
      </c>
      <c r="O14" s="53" t="s">
        <v>32</v>
      </c>
      <c r="P14" s="53"/>
    </row>
    <row r="15" spans="1:16" x14ac:dyDescent="0.15">
      <c r="A15" s="33">
        <v>99431496544</v>
      </c>
      <c r="B15" s="30" t="str">
        <f t="shared" si="4"/>
        <v>994*****544</v>
      </c>
      <c r="C15" s="31" t="s">
        <v>16</v>
      </c>
      <c r="D15" s="30" t="s">
        <v>108</v>
      </c>
      <c r="E15" s="31" t="s">
        <v>7</v>
      </c>
      <c r="F15" s="31" t="s">
        <v>8</v>
      </c>
      <c r="G15" s="42">
        <v>82.5</v>
      </c>
      <c r="H15" s="31">
        <f t="shared" si="0"/>
        <v>41.25</v>
      </c>
      <c r="I15" s="31">
        <v>2.4</v>
      </c>
      <c r="J15" s="30">
        <v>62.66</v>
      </c>
      <c r="K15" s="50">
        <f t="shared" si="1"/>
        <v>31.33</v>
      </c>
      <c r="L15" s="50">
        <f t="shared" si="2"/>
        <v>72.58</v>
      </c>
      <c r="M15" s="50"/>
      <c r="N15" s="50">
        <f t="shared" si="3"/>
        <v>72.58</v>
      </c>
      <c r="O15" s="31" t="s">
        <v>31</v>
      </c>
      <c r="P15" s="50"/>
    </row>
    <row r="16" spans="1:16" x14ac:dyDescent="0.15">
      <c r="A16" s="33">
        <v>47180008884</v>
      </c>
      <c r="B16" s="33" t="str">
        <f t="shared" si="4"/>
        <v>471*****884</v>
      </c>
      <c r="C16" s="53" t="s">
        <v>16</v>
      </c>
      <c r="D16" s="33" t="s">
        <v>105</v>
      </c>
      <c r="E16" s="53" t="s">
        <v>7</v>
      </c>
      <c r="F16" s="53" t="s">
        <v>8</v>
      </c>
      <c r="G16" s="44">
        <v>77.849999999999994</v>
      </c>
      <c r="H16" s="95">
        <f t="shared" si="0"/>
        <v>38.924999999999997</v>
      </c>
      <c r="I16" s="95">
        <v>2.59</v>
      </c>
      <c r="J16" s="33">
        <v>67.099999999999994</v>
      </c>
      <c r="K16" s="53">
        <f t="shared" si="1"/>
        <v>33.549999999999997</v>
      </c>
      <c r="L16" s="54">
        <f t="shared" si="2"/>
        <v>72.474999999999994</v>
      </c>
      <c r="M16" s="53"/>
      <c r="N16" s="54">
        <f t="shared" si="3"/>
        <v>72.474999999999994</v>
      </c>
      <c r="O16" s="34" t="s">
        <v>32</v>
      </c>
      <c r="P16" s="53"/>
    </row>
    <row r="17" spans="1:16" x14ac:dyDescent="0.15">
      <c r="A17" s="37">
        <v>31024413682</v>
      </c>
      <c r="B17" s="37" t="str">
        <f t="shared" si="4"/>
        <v>310*****682</v>
      </c>
      <c r="C17" s="49" t="s">
        <v>16</v>
      </c>
      <c r="D17" s="37" t="s">
        <v>105</v>
      </c>
      <c r="E17" s="49" t="s">
        <v>7</v>
      </c>
      <c r="F17" s="49" t="s">
        <v>8</v>
      </c>
      <c r="G17" s="46" t="s">
        <v>34</v>
      </c>
      <c r="H17" s="38">
        <v>0</v>
      </c>
      <c r="I17" s="38">
        <v>4</v>
      </c>
      <c r="J17" s="37">
        <v>100</v>
      </c>
      <c r="K17" s="49">
        <f t="shared" si="1"/>
        <v>50</v>
      </c>
      <c r="L17" s="49">
        <f t="shared" si="2"/>
        <v>50</v>
      </c>
      <c r="M17" s="49"/>
      <c r="N17" s="49">
        <f t="shared" si="3"/>
        <v>50</v>
      </c>
      <c r="O17" s="38" t="s">
        <v>33</v>
      </c>
      <c r="P17" s="49"/>
    </row>
    <row r="18" spans="1:16" x14ac:dyDescent="0.15">
      <c r="A18" s="37">
        <v>27254531470</v>
      </c>
      <c r="B18" s="37" t="str">
        <f t="shared" si="4"/>
        <v>272*****470</v>
      </c>
      <c r="C18" s="49" t="s">
        <v>16</v>
      </c>
      <c r="D18" s="37" t="s">
        <v>107</v>
      </c>
      <c r="E18" s="49" t="s">
        <v>7</v>
      </c>
      <c r="F18" s="49" t="s">
        <v>8</v>
      </c>
      <c r="G18" s="46" t="s">
        <v>34</v>
      </c>
      <c r="H18" s="91">
        <v>0</v>
      </c>
      <c r="I18" s="91">
        <v>3.28</v>
      </c>
      <c r="J18" s="37">
        <v>83.2</v>
      </c>
      <c r="K18" s="49">
        <f t="shared" si="1"/>
        <v>41.6</v>
      </c>
      <c r="L18" s="49">
        <f t="shared" si="2"/>
        <v>41.6</v>
      </c>
      <c r="M18" s="49"/>
      <c r="N18" s="49">
        <f t="shared" si="3"/>
        <v>41.6</v>
      </c>
      <c r="O18" s="38" t="s">
        <v>33</v>
      </c>
      <c r="P18" s="49"/>
    </row>
    <row r="19" spans="1:16" x14ac:dyDescent="0.15">
      <c r="A19" s="37">
        <v>33176355148</v>
      </c>
      <c r="B19" s="37" t="str">
        <f t="shared" si="4"/>
        <v>331*****148</v>
      </c>
      <c r="C19" s="49" t="s">
        <v>16</v>
      </c>
      <c r="D19" s="37" t="s">
        <v>107</v>
      </c>
      <c r="E19" s="49" t="s">
        <v>7</v>
      </c>
      <c r="F19" s="49" t="s">
        <v>8</v>
      </c>
      <c r="G19" s="46" t="s">
        <v>34</v>
      </c>
      <c r="H19" s="38">
        <v>0</v>
      </c>
      <c r="I19" s="38">
        <v>3.26</v>
      </c>
      <c r="J19" s="37">
        <v>82.73</v>
      </c>
      <c r="K19" s="52">
        <f t="shared" si="1"/>
        <v>41.365000000000002</v>
      </c>
      <c r="L19" s="52">
        <f t="shared" si="2"/>
        <v>41.365000000000002</v>
      </c>
      <c r="M19" s="49"/>
      <c r="N19" s="52">
        <f t="shared" si="3"/>
        <v>41.365000000000002</v>
      </c>
      <c r="O19" s="38" t="s">
        <v>33</v>
      </c>
      <c r="P19" s="49"/>
    </row>
    <row r="20" spans="1:16" x14ac:dyDescent="0.15">
      <c r="A20" s="37">
        <v>48073399508</v>
      </c>
      <c r="B20" s="37" t="str">
        <f t="shared" si="4"/>
        <v>480*****508</v>
      </c>
      <c r="C20" s="49" t="s">
        <v>16</v>
      </c>
      <c r="D20" s="37" t="s">
        <v>107</v>
      </c>
      <c r="E20" s="49" t="s">
        <v>7</v>
      </c>
      <c r="F20" s="49" t="s">
        <v>8</v>
      </c>
      <c r="G20" s="46" t="s">
        <v>34</v>
      </c>
      <c r="H20" s="91">
        <v>0</v>
      </c>
      <c r="I20" s="91">
        <v>3.09</v>
      </c>
      <c r="J20" s="37">
        <v>78.760000000000005</v>
      </c>
      <c r="K20" s="49">
        <f t="shared" si="1"/>
        <v>39.380000000000003</v>
      </c>
      <c r="L20" s="49">
        <f t="shared" si="2"/>
        <v>39.380000000000003</v>
      </c>
      <c r="M20" s="49"/>
      <c r="N20" s="49">
        <f t="shared" si="3"/>
        <v>39.380000000000003</v>
      </c>
      <c r="O20" s="38" t="s">
        <v>33</v>
      </c>
      <c r="P20" s="49"/>
    </row>
    <row r="21" spans="1:16" x14ac:dyDescent="0.15">
      <c r="A21" s="37">
        <v>39854111440</v>
      </c>
      <c r="B21" s="37" t="str">
        <f t="shared" si="4"/>
        <v>398*****440</v>
      </c>
      <c r="C21" s="49" t="s">
        <v>16</v>
      </c>
      <c r="D21" s="37" t="s">
        <v>105</v>
      </c>
      <c r="E21" s="49" t="s">
        <v>7</v>
      </c>
      <c r="F21" s="49" t="s">
        <v>8</v>
      </c>
      <c r="G21" s="46" t="s">
        <v>34</v>
      </c>
      <c r="H21" s="38">
        <v>0</v>
      </c>
      <c r="I21" s="38">
        <v>3.04</v>
      </c>
      <c r="J21" s="37">
        <v>77.599999999999994</v>
      </c>
      <c r="K21" s="49">
        <f t="shared" si="1"/>
        <v>38.799999999999997</v>
      </c>
      <c r="L21" s="49">
        <f t="shared" si="2"/>
        <v>38.799999999999997</v>
      </c>
      <c r="M21" s="49"/>
      <c r="N21" s="49">
        <f t="shared" si="3"/>
        <v>38.799999999999997</v>
      </c>
      <c r="O21" s="38" t="s">
        <v>33</v>
      </c>
      <c r="P21" s="49"/>
    </row>
    <row r="22" spans="1:16" x14ac:dyDescent="0.15">
      <c r="A22" s="37">
        <v>12613043336</v>
      </c>
      <c r="B22" s="37" t="str">
        <f t="shared" si="4"/>
        <v>126*****336</v>
      </c>
      <c r="C22" s="49" t="s">
        <v>16</v>
      </c>
      <c r="D22" s="37" t="s">
        <v>106</v>
      </c>
      <c r="E22" s="49" t="s">
        <v>7</v>
      </c>
      <c r="F22" s="49" t="s">
        <v>8</v>
      </c>
      <c r="G22" s="46" t="s">
        <v>34</v>
      </c>
      <c r="H22" s="38">
        <v>0</v>
      </c>
      <c r="I22" s="38">
        <v>2.81</v>
      </c>
      <c r="J22" s="37">
        <v>72.23</v>
      </c>
      <c r="K22" s="52">
        <f t="shared" si="1"/>
        <v>36.115000000000002</v>
      </c>
      <c r="L22" s="52">
        <f t="shared" si="2"/>
        <v>36.115000000000002</v>
      </c>
      <c r="M22" s="49"/>
      <c r="N22" s="52">
        <f t="shared" si="3"/>
        <v>36.115000000000002</v>
      </c>
      <c r="O22" s="38" t="s">
        <v>33</v>
      </c>
      <c r="P22" s="49"/>
    </row>
    <row r="23" spans="1:16" x14ac:dyDescent="0.15">
      <c r="A23" s="37">
        <v>13303951566</v>
      </c>
      <c r="B23" s="37" t="str">
        <f t="shared" si="4"/>
        <v>133*****566</v>
      </c>
      <c r="C23" s="38" t="s">
        <v>16</v>
      </c>
      <c r="D23" s="37" t="s">
        <v>106</v>
      </c>
      <c r="E23" s="38" t="s">
        <v>7</v>
      </c>
      <c r="F23" s="38" t="s">
        <v>8</v>
      </c>
      <c r="G23" s="46" t="s">
        <v>34</v>
      </c>
      <c r="H23" s="38">
        <v>0</v>
      </c>
      <c r="I23" s="38">
        <v>2.74</v>
      </c>
      <c r="J23" s="37">
        <v>70.599999999999994</v>
      </c>
      <c r="K23" s="49">
        <f t="shared" si="1"/>
        <v>35.299999999999997</v>
      </c>
      <c r="L23" s="49">
        <f t="shared" si="2"/>
        <v>35.299999999999997</v>
      </c>
      <c r="M23" s="38"/>
      <c r="N23" s="49">
        <f t="shared" si="3"/>
        <v>35.299999999999997</v>
      </c>
      <c r="O23" s="38" t="s">
        <v>33</v>
      </c>
      <c r="P23" s="49"/>
    </row>
    <row r="24" spans="1:16" x14ac:dyDescent="0.15">
      <c r="A24" s="37">
        <v>16924068736</v>
      </c>
      <c r="B24" s="37" t="str">
        <f t="shared" si="4"/>
        <v>169*****736</v>
      </c>
      <c r="C24" s="49" t="s">
        <v>16</v>
      </c>
      <c r="D24" s="37" t="s">
        <v>107</v>
      </c>
      <c r="E24" s="49" t="s">
        <v>7</v>
      </c>
      <c r="F24" s="49" t="s">
        <v>8</v>
      </c>
      <c r="G24" s="46" t="s">
        <v>34</v>
      </c>
      <c r="H24" s="91">
        <v>0</v>
      </c>
      <c r="I24" s="91">
        <v>2.63</v>
      </c>
      <c r="J24" s="37">
        <v>68.03</v>
      </c>
      <c r="K24" s="52">
        <f t="shared" si="1"/>
        <v>34.015000000000001</v>
      </c>
      <c r="L24" s="52">
        <f t="shared" si="2"/>
        <v>34.015000000000001</v>
      </c>
      <c r="M24" s="49"/>
      <c r="N24" s="52">
        <f t="shared" si="3"/>
        <v>34.015000000000001</v>
      </c>
      <c r="O24" s="38" t="s">
        <v>33</v>
      </c>
      <c r="P24" s="49"/>
    </row>
    <row r="25" spans="1:16" x14ac:dyDescent="0.15">
      <c r="A25" s="37">
        <v>68866071664</v>
      </c>
      <c r="B25" s="37" t="str">
        <f t="shared" si="4"/>
        <v>688*****664</v>
      </c>
      <c r="C25" s="49" t="s">
        <v>16</v>
      </c>
      <c r="D25" s="37" t="s">
        <v>105</v>
      </c>
      <c r="E25" s="49" t="s">
        <v>7</v>
      </c>
      <c r="F25" s="49" t="s">
        <v>8</v>
      </c>
      <c r="G25" s="46" t="s">
        <v>34</v>
      </c>
      <c r="H25" s="38">
        <v>0</v>
      </c>
      <c r="I25" s="38">
        <v>2.48</v>
      </c>
      <c r="J25" s="37">
        <v>64.53</v>
      </c>
      <c r="K25" s="52">
        <f t="shared" si="1"/>
        <v>32.265000000000001</v>
      </c>
      <c r="L25" s="52">
        <f t="shared" si="2"/>
        <v>32.265000000000001</v>
      </c>
      <c r="M25" s="49"/>
      <c r="N25" s="52">
        <f t="shared" si="3"/>
        <v>32.265000000000001</v>
      </c>
      <c r="O25" s="38" t="s">
        <v>33</v>
      </c>
      <c r="P25" s="49"/>
    </row>
    <row r="26" spans="1:16" x14ac:dyDescent="0.15">
      <c r="A26" s="37">
        <v>11377197590</v>
      </c>
      <c r="B26" s="37" t="str">
        <f t="shared" si="4"/>
        <v>113*****590</v>
      </c>
      <c r="C26" s="49" t="s">
        <v>16</v>
      </c>
      <c r="D26" s="37" t="s">
        <v>107</v>
      </c>
      <c r="E26" s="49" t="s">
        <v>7</v>
      </c>
      <c r="F26" s="49" t="s">
        <v>8</v>
      </c>
      <c r="G26" s="46" t="s">
        <v>34</v>
      </c>
      <c r="H26" s="38">
        <v>0</v>
      </c>
      <c r="I26" s="38">
        <v>2.34</v>
      </c>
      <c r="J26" s="37">
        <v>61.26</v>
      </c>
      <c r="K26" s="49">
        <f t="shared" si="1"/>
        <v>30.63</v>
      </c>
      <c r="L26" s="49">
        <f t="shared" si="2"/>
        <v>30.63</v>
      </c>
      <c r="M26" s="49"/>
      <c r="N26" s="49">
        <f t="shared" si="3"/>
        <v>30.63</v>
      </c>
      <c r="O26" s="38" t="s">
        <v>33</v>
      </c>
      <c r="P26" s="49"/>
    </row>
    <row r="27" spans="1:16" x14ac:dyDescent="0.15">
      <c r="A27" s="37">
        <v>31303653396</v>
      </c>
      <c r="B27" s="37" t="str">
        <f t="shared" si="4"/>
        <v>313*****396</v>
      </c>
      <c r="C27" s="49" t="s">
        <v>16</v>
      </c>
      <c r="D27" s="37" t="s">
        <v>106</v>
      </c>
      <c r="E27" s="49" t="s">
        <v>7</v>
      </c>
      <c r="F27" s="49" t="s">
        <v>8</v>
      </c>
      <c r="G27" s="46" t="s">
        <v>34</v>
      </c>
      <c r="H27" s="91">
        <v>0</v>
      </c>
      <c r="I27" s="91">
        <v>2.25</v>
      </c>
      <c r="J27" s="37">
        <v>59.16</v>
      </c>
      <c r="K27" s="49">
        <f t="shared" si="1"/>
        <v>29.58</v>
      </c>
      <c r="L27" s="49">
        <f t="shared" si="2"/>
        <v>29.58</v>
      </c>
      <c r="M27" s="49"/>
      <c r="N27" s="49">
        <f t="shared" si="3"/>
        <v>29.58</v>
      </c>
      <c r="O27" s="38" t="s">
        <v>33</v>
      </c>
      <c r="P27" s="49"/>
    </row>
  </sheetData>
  <sortState xmlns:xlrd2="http://schemas.microsoft.com/office/spreadsheetml/2017/richdata2" ref="A1:P27">
    <sortCondition descending="1" ref="N2:N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"/>
  <sheetViews>
    <sheetView topLeftCell="B1" workbookViewId="0">
      <selection activeCell="L22" sqref="L22"/>
    </sheetView>
  </sheetViews>
  <sheetFormatPr baseColWidth="10" defaultColWidth="8.83203125" defaultRowHeight="16" x14ac:dyDescent="0.2"/>
  <cols>
    <col min="1" max="1" width="19.33203125" style="2" hidden="1" customWidth="1"/>
    <col min="2" max="2" width="19" style="2" bestFit="1" customWidth="1"/>
    <col min="3" max="3" width="22" style="2" bestFit="1" customWidth="1"/>
    <col min="4" max="4" width="22.33203125" style="2" bestFit="1" customWidth="1"/>
    <col min="5" max="5" width="11.83203125" style="2" bestFit="1" customWidth="1"/>
    <col min="6" max="6" width="16" style="2" customWidth="1"/>
    <col min="7" max="7" width="13" style="2" bestFit="1" customWidth="1"/>
    <col min="8" max="8" width="9" style="2" bestFit="1" customWidth="1"/>
    <col min="9" max="9" width="10.6640625" style="2" customWidth="1"/>
    <col min="10" max="10" width="11" style="2" customWidth="1"/>
    <col min="11" max="11" width="11.33203125" style="2" customWidth="1"/>
    <col min="12" max="12" width="9" style="2" bestFit="1" customWidth="1"/>
    <col min="13" max="13" width="8.83203125" style="2"/>
    <col min="14" max="14" width="10.33203125" style="2" customWidth="1"/>
    <col min="15" max="15" width="12.6640625" style="2" bestFit="1" customWidth="1"/>
    <col min="16" max="16" width="12.33203125" style="2" bestFit="1" customWidth="1"/>
    <col min="17" max="16384" width="8.83203125" style="2"/>
  </cols>
  <sheetData>
    <row r="1" spans="1:16" ht="79" customHeight="1" x14ac:dyDescent="0.2">
      <c r="A1" s="111" t="s">
        <v>30</v>
      </c>
      <c r="B1" s="107" t="s">
        <v>30</v>
      </c>
      <c r="C1" s="109" t="s">
        <v>110</v>
      </c>
      <c r="D1" s="109" t="s">
        <v>1</v>
      </c>
      <c r="E1" s="109" t="s">
        <v>2</v>
      </c>
      <c r="F1" s="109" t="s">
        <v>27</v>
      </c>
      <c r="G1" s="109" t="s">
        <v>3</v>
      </c>
      <c r="H1" s="109" t="s">
        <v>4</v>
      </c>
      <c r="I1" s="109" t="s">
        <v>80</v>
      </c>
      <c r="J1" s="109" t="s">
        <v>5</v>
      </c>
      <c r="K1" s="109" t="s">
        <v>20</v>
      </c>
      <c r="L1" s="109" t="s">
        <v>23</v>
      </c>
      <c r="M1" s="109" t="s">
        <v>22</v>
      </c>
      <c r="N1" s="109" t="s">
        <v>24</v>
      </c>
      <c r="O1" s="110" t="s">
        <v>21</v>
      </c>
      <c r="P1" s="110" t="s">
        <v>25</v>
      </c>
    </row>
    <row r="2" spans="1:16" ht="17" x14ac:dyDescent="0.2">
      <c r="A2" s="20">
        <v>99438734366</v>
      </c>
      <c r="B2" s="20" t="str">
        <f>CONCATENATE(LEFT(A2,3),REPT("*",5),RIGHT(A2,3))</f>
        <v>994*****366</v>
      </c>
      <c r="C2" s="5" t="s">
        <v>13</v>
      </c>
      <c r="D2" s="20" t="s">
        <v>77</v>
      </c>
      <c r="E2" s="20" t="s">
        <v>15</v>
      </c>
      <c r="F2" s="5" t="s">
        <v>8</v>
      </c>
      <c r="G2" s="48">
        <v>96</v>
      </c>
      <c r="H2" s="8">
        <f t="shared" ref="H2:H11" si="0">G2/2</f>
        <v>48</v>
      </c>
      <c r="I2" s="8">
        <v>4</v>
      </c>
      <c r="J2" s="20">
        <v>100</v>
      </c>
      <c r="K2" s="5">
        <f t="shared" ref="K2:K12" si="1">J2/2</f>
        <v>50</v>
      </c>
      <c r="L2" s="6">
        <f t="shared" ref="L2:L12" si="2">H2+K2</f>
        <v>98</v>
      </c>
      <c r="M2" s="5"/>
      <c r="N2" s="6">
        <f t="shared" ref="N2:N12" si="3">H2+K2</f>
        <v>98</v>
      </c>
      <c r="O2" s="7" t="s">
        <v>31</v>
      </c>
      <c r="P2" s="7"/>
    </row>
    <row r="3" spans="1:16" x14ac:dyDescent="0.2">
      <c r="A3" s="21">
        <v>99504770540</v>
      </c>
      <c r="B3" s="21" t="str">
        <f t="shared" ref="B3:B12" si="4">CONCATENATE(LEFT(A3,3),REPT("*",5),RIGHT(A3,3))</f>
        <v>995*****540</v>
      </c>
      <c r="C3" s="24" t="s">
        <v>13</v>
      </c>
      <c r="D3" s="21" t="s">
        <v>74</v>
      </c>
      <c r="E3" s="21" t="s">
        <v>12</v>
      </c>
      <c r="F3" s="24" t="s">
        <v>8</v>
      </c>
      <c r="G3" s="55">
        <v>84.1</v>
      </c>
      <c r="H3" s="18">
        <f t="shared" si="0"/>
        <v>42.05</v>
      </c>
      <c r="I3" s="18">
        <v>3.94</v>
      </c>
      <c r="J3" s="21">
        <v>98.6</v>
      </c>
      <c r="K3" s="24">
        <f t="shared" si="1"/>
        <v>49.3</v>
      </c>
      <c r="L3" s="25">
        <f t="shared" si="2"/>
        <v>91.35</v>
      </c>
      <c r="M3" s="24"/>
      <c r="N3" s="25">
        <f t="shared" si="3"/>
        <v>91.35</v>
      </c>
      <c r="O3" s="18" t="s">
        <v>32</v>
      </c>
      <c r="P3" s="18"/>
    </row>
    <row r="4" spans="1:16" x14ac:dyDescent="0.2">
      <c r="A4" s="20">
        <v>99328820742</v>
      </c>
      <c r="B4" s="20" t="str">
        <f t="shared" si="4"/>
        <v>993*****742</v>
      </c>
      <c r="C4" s="5" t="s">
        <v>13</v>
      </c>
      <c r="D4" s="20" t="s">
        <v>72</v>
      </c>
      <c r="E4" s="20" t="s">
        <v>12</v>
      </c>
      <c r="F4" s="5" t="s">
        <v>8</v>
      </c>
      <c r="G4" s="48">
        <v>94.5</v>
      </c>
      <c r="H4" s="8">
        <f t="shared" si="0"/>
        <v>47.25</v>
      </c>
      <c r="I4" s="8">
        <v>3.45</v>
      </c>
      <c r="J4" s="20">
        <v>87.16</v>
      </c>
      <c r="K4" s="5">
        <f t="shared" si="1"/>
        <v>43.58</v>
      </c>
      <c r="L4" s="6">
        <f t="shared" si="2"/>
        <v>90.83</v>
      </c>
      <c r="M4" s="5"/>
      <c r="N4" s="6">
        <f t="shared" si="3"/>
        <v>90.83</v>
      </c>
      <c r="O4" s="5" t="s">
        <v>31</v>
      </c>
      <c r="P4" s="5"/>
    </row>
    <row r="5" spans="1:16" x14ac:dyDescent="0.2">
      <c r="A5" s="20">
        <v>58288444238</v>
      </c>
      <c r="B5" s="20" t="str">
        <f t="shared" si="4"/>
        <v>582*****238</v>
      </c>
      <c r="C5" s="5" t="s">
        <v>13</v>
      </c>
      <c r="D5" s="20" t="s">
        <v>73</v>
      </c>
      <c r="E5" s="20" t="s">
        <v>15</v>
      </c>
      <c r="F5" s="5" t="s">
        <v>8</v>
      </c>
      <c r="G5" s="48">
        <v>81.25</v>
      </c>
      <c r="H5" s="9">
        <f t="shared" si="0"/>
        <v>40.625</v>
      </c>
      <c r="I5" s="9">
        <v>4</v>
      </c>
      <c r="J5" s="20">
        <v>100</v>
      </c>
      <c r="K5" s="5">
        <f t="shared" si="1"/>
        <v>50</v>
      </c>
      <c r="L5" s="6">
        <f t="shared" si="2"/>
        <v>90.625</v>
      </c>
      <c r="M5" s="5"/>
      <c r="N5" s="6">
        <f t="shared" si="3"/>
        <v>90.625</v>
      </c>
      <c r="O5" s="8" t="s">
        <v>31</v>
      </c>
      <c r="P5" s="8"/>
    </row>
    <row r="6" spans="1:16" x14ac:dyDescent="0.2">
      <c r="A6" s="20">
        <v>53401480780</v>
      </c>
      <c r="B6" s="20" t="str">
        <f t="shared" si="4"/>
        <v>534*****780</v>
      </c>
      <c r="C6" s="5" t="s">
        <v>13</v>
      </c>
      <c r="D6" s="20" t="s">
        <v>76</v>
      </c>
      <c r="E6" s="20" t="s">
        <v>15</v>
      </c>
      <c r="F6" s="5" t="s">
        <v>8</v>
      </c>
      <c r="G6" s="48">
        <v>80</v>
      </c>
      <c r="H6" s="9">
        <f t="shared" si="0"/>
        <v>40</v>
      </c>
      <c r="I6" s="9">
        <v>4</v>
      </c>
      <c r="J6" s="20">
        <v>100</v>
      </c>
      <c r="K6" s="5">
        <f t="shared" si="1"/>
        <v>50</v>
      </c>
      <c r="L6" s="6">
        <f t="shared" si="2"/>
        <v>90</v>
      </c>
      <c r="M6" s="5"/>
      <c r="N6" s="6">
        <f t="shared" si="3"/>
        <v>90</v>
      </c>
      <c r="O6" s="8" t="s">
        <v>31</v>
      </c>
      <c r="P6" s="8"/>
    </row>
    <row r="7" spans="1:16" x14ac:dyDescent="0.2">
      <c r="A7" s="20">
        <v>99170926036</v>
      </c>
      <c r="B7" s="21" t="str">
        <f t="shared" si="4"/>
        <v>991*****036</v>
      </c>
      <c r="C7" s="24" t="s">
        <v>13</v>
      </c>
      <c r="D7" s="21" t="s">
        <v>71</v>
      </c>
      <c r="E7" s="21" t="s">
        <v>12</v>
      </c>
      <c r="F7" s="24" t="s">
        <v>8</v>
      </c>
      <c r="G7" s="55">
        <v>82.75</v>
      </c>
      <c r="H7" s="18">
        <f t="shared" si="0"/>
        <v>41.375</v>
      </c>
      <c r="I7" s="18">
        <v>3.84</v>
      </c>
      <c r="J7" s="21">
        <v>96.26</v>
      </c>
      <c r="K7" s="24">
        <f t="shared" si="1"/>
        <v>48.13</v>
      </c>
      <c r="L7" s="25">
        <f t="shared" si="2"/>
        <v>89.504999999999995</v>
      </c>
      <c r="M7" s="24"/>
      <c r="N7" s="25">
        <f t="shared" si="3"/>
        <v>89.504999999999995</v>
      </c>
      <c r="O7" s="18" t="s">
        <v>32</v>
      </c>
      <c r="P7" s="112"/>
    </row>
    <row r="8" spans="1:16" x14ac:dyDescent="0.2">
      <c r="A8" s="21">
        <v>99568339226</v>
      </c>
      <c r="B8" s="21" t="str">
        <f t="shared" si="4"/>
        <v>995*****226</v>
      </c>
      <c r="C8" s="18" t="s">
        <v>13</v>
      </c>
      <c r="D8" s="21" t="s">
        <v>72</v>
      </c>
      <c r="E8" s="21" t="s">
        <v>12</v>
      </c>
      <c r="F8" s="18" t="s">
        <v>8</v>
      </c>
      <c r="G8" s="55">
        <v>86.6</v>
      </c>
      <c r="H8" s="18">
        <f t="shared" si="0"/>
        <v>43.3</v>
      </c>
      <c r="I8" s="18">
        <v>3.5</v>
      </c>
      <c r="J8" s="21">
        <v>88.33</v>
      </c>
      <c r="K8" s="24">
        <f t="shared" si="1"/>
        <v>44.164999999999999</v>
      </c>
      <c r="L8" s="25">
        <f t="shared" si="2"/>
        <v>87.465000000000003</v>
      </c>
      <c r="M8" s="29"/>
      <c r="N8" s="25">
        <f t="shared" si="3"/>
        <v>87.465000000000003</v>
      </c>
      <c r="O8" s="18" t="s">
        <v>32</v>
      </c>
      <c r="P8" s="18"/>
    </row>
    <row r="9" spans="1:16" x14ac:dyDescent="0.2">
      <c r="A9" s="21">
        <v>16558065040</v>
      </c>
      <c r="B9" s="21" t="str">
        <f t="shared" si="4"/>
        <v>165*****040</v>
      </c>
      <c r="C9" s="24" t="s">
        <v>13</v>
      </c>
      <c r="D9" s="21" t="s">
        <v>71</v>
      </c>
      <c r="E9" s="21" t="s">
        <v>12</v>
      </c>
      <c r="F9" s="24" t="s">
        <v>8</v>
      </c>
      <c r="G9" s="55">
        <v>85.35</v>
      </c>
      <c r="H9" s="18">
        <f t="shared" si="0"/>
        <v>42.674999999999997</v>
      </c>
      <c r="I9" s="18">
        <v>3.51</v>
      </c>
      <c r="J9" s="21">
        <v>88.56</v>
      </c>
      <c r="K9" s="24">
        <f t="shared" si="1"/>
        <v>44.28</v>
      </c>
      <c r="L9" s="25">
        <f t="shared" si="2"/>
        <v>86.954999999999998</v>
      </c>
      <c r="M9" s="24"/>
      <c r="N9" s="25">
        <f t="shared" si="3"/>
        <v>86.954999999999998</v>
      </c>
      <c r="O9" s="18" t="s">
        <v>32</v>
      </c>
      <c r="P9" s="18"/>
    </row>
    <row r="10" spans="1:16" x14ac:dyDescent="0.2">
      <c r="A10" s="21">
        <v>99560119000</v>
      </c>
      <c r="B10" s="21" t="str">
        <f t="shared" si="4"/>
        <v>995*****000</v>
      </c>
      <c r="C10" s="24" t="s">
        <v>13</v>
      </c>
      <c r="D10" s="21" t="s">
        <v>75</v>
      </c>
      <c r="E10" s="21" t="s">
        <v>15</v>
      </c>
      <c r="F10" s="24" t="s">
        <v>8</v>
      </c>
      <c r="G10" s="55">
        <v>76.7</v>
      </c>
      <c r="H10" s="18">
        <f t="shared" si="0"/>
        <v>38.35</v>
      </c>
      <c r="I10" s="18">
        <v>3.87</v>
      </c>
      <c r="J10" s="21">
        <v>96.96</v>
      </c>
      <c r="K10" s="24">
        <f t="shared" si="1"/>
        <v>48.48</v>
      </c>
      <c r="L10" s="25">
        <f t="shared" si="2"/>
        <v>86.83</v>
      </c>
      <c r="M10" s="24"/>
      <c r="N10" s="25">
        <f t="shared" si="3"/>
        <v>86.83</v>
      </c>
      <c r="O10" s="18" t="s">
        <v>32</v>
      </c>
      <c r="P10" s="18"/>
    </row>
    <row r="11" spans="1:16" x14ac:dyDescent="0.2">
      <c r="A11" s="21">
        <v>99396299174</v>
      </c>
      <c r="B11" s="21" t="str">
        <f t="shared" si="4"/>
        <v>993*****174</v>
      </c>
      <c r="C11" s="24" t="s">
        <v>13</v>
      </c>
      <c r="D11" s="21" t="s">
        <v>71</v>
      </c>
      <c r="E11" s="21" t="s">
        <v>12</v>
      </c>
      <c r="F11" s="24" t="s">
        <v>8</v>
      </c>
      <c r="G11" s="55">
        <v>79.349999999999994</v>
      </c>
      <c r="H11" s="18">
        <f t="shared" si="0"/>
        <v>39.674999999999997</v>
      </c>
      <c r="I11" s="18">
        <v>3.5</v>
      </c>
      <c r="J11" s="21">
        <v>88.33</v>
      </c>
      <c r="K11" s="24">
        <f t="shared" si="1"/>
        <v>44.164999999999999</v>
      </c>
      <c r="L11" s="25">
        <f t="shared" si="2"/>
        <v>83.84</v>
      </c>
      <c r="M11" s="24"/>
      <c r="N11" s="25">
        <f t="shared" si="3"/>
        <v>83.84</v>
      </c>
      <c r="O11" s="24" t="s">
        <v>32</v>
      </c>
      <c r="P11" s="24"/>
    </row>
    <row r="12" spans="1:16" x14ac:dyDescent="0.2">
      <c r="A12" s="26">
        <v>99495124902</v>
      </c>
      <c r="B12" s="26" t="str">
        <f t="shared" si="4"/>
        <v>994*****902</v>
      </c>
      <c r="C12" s="10" t="s">
        <v>13</v>
      </c>
      <c r="D12" s="26" t="s">
        <v>71</v>
      </c>
      <c r="E12" s="26" t="s">
        <v>12</v>
      </c>
      <c r="F12" s="10" t="s">
        <v>8</v>
      </c>
      <c r="G12" s="75" t="s">
        <v>34</v>
      </c>
      <c r="H12" s="11">
        <v>0</v>
      </c>
      <c r="I12" s="11">
        <v>2.96</v>
      </c>
      <c r="J12" s="26">
        <v>75.73</v>
      </c>
      <c r="K12" s="10">
        <f t="shared" si="1"/>
        <v>37.865000000000002</v>
      </c>
      <c r="L12" s="11">
        <f t="shared" si="2"/>
        <v>37.865000000000002</v>
      </c>
      <c r="M12" s="10"/>
      <c r="N12" s="11">
        <f t="shared" si="3"/>
        <v>37.865000000000002</v>
      </c>
      <c r="O12" s="10" t="s">
        <v>33</v>
      </c>
      <c r="P12" s="10"/>
    </row>
  </sheetData>
  <sortState xmlns:xlrd2="http://schemas.microsoft.com/office/spreadsheetml/2017/richdata2" ref="A1:P12">
    <sortCondition descending="1" ref="N2:N1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"/>
  <sheetViews>
    <sheetView workbookViewId="0">
      <selection activeCell="C19" sqref="C19"/>
    </sheetView>
  </sheetViews>
  <sheetFormatPr baseColWidth="10" defaultColWidth="8.83203125" defaultRowHeight="16" x14ac:dyDescent="0.2"/>
  <cols>
    <col min="1" max="1" width="19" style="2" bestFit="1" customWidth="1"/>
    <col min="2" max="2" width="34.6640625" style="2" bestFit="1" customWidth="1"/>
    <col min="3" max="3" width="17" style="2" bestFit="1" customWidth="1"/>
    <col min="4" max="4" width="6.1640625" style="2" bestFit="1" customWidth="1"/>
    <col min="5" max="5" width="16.33203125" style="2" bestFit="1" customWidth="1"/>
    <col min="6" max="6" width="13.1640625" style="2" bestFit="1" customWidth="1"/>
    <col min="7" max="7" width="9" style="2" bestFit="1" customWidth="1"/>
    <col min="8" max="8" width="20.5" style="2" bestFit="1" customWidth="1"/>
    <col min="9" max="9" width="12" style="2" customWidth="1"/>
    <col min="10" max="10" width="14.33203125" style="2" customWidth="1"/>
    <col min="11" max="11" width="9" style="2" bestFit="1" customWidth="1"/>
    <col min="12" max="12" width="8.83203125" style="2"/>
    <col min="13" max="13" width="9" style="2" bestFit="1" customWidth="1"/>
    <col min="14" max="14" width="12.6640625" style="2" bestFit="1" customWidth="1"/>
    <col min="15" max="15" width="13.5" style="2" bestFit="1" customWidth="1"/>
    <col min="16" max="16384" width="8.83203125" style="2"/>
  </cols>
  <sheetData>
    <row r="1" spans="1:15" ht="80" customHeight="1" x14ac:dyDescent="0.2">
      <c r="A1" s="107" t="s">
        <v>30</v>
      </c>
      <c r="B1" s="109" t="s">
        <v>0</v>
      </c>
      <c r="C1" s="109" t="s">
        <v>1</v>
      </c>
      <c r="D1" s="109" t="s">
        <v>2</v>
      </c>
      <c r="E1" s="109" t="s">
        <v>27</v>
      </c>
      <c r="F1" s="109" t="s">
        <v>3</v>
      </c>
      <c r="G1" s="109" t="s">
        <v>4</v>
      </c>
      <c r="H1" s="109" t="s">
        <v>80</v>
      </c>
      <c r="I1" s="109" t="s">
        <v>5</v>
      </c>
      <c r="J1" s="109" t="s">
        <v>20</v>
      </c>
      <c r="K1" s="109" t="s">
        <v>23</v>
      </c>
      <c r="L1" s="109" t="s">
        <v>22</v>
      </c>
      <c r="M1" s="109" t="s">
        <v>24</v>
      </c>
      <c r="N1" s="110" t="s">
        <v>21</v>
      </c>
      <c r="O1" s="110" t="s">
        <v>25</v>
      </c>
    </row>
    <row r="2" spans="1:15" s="3" customFormat="1" x14ac:dyDescent="0.15">
      <c r="A2" s="26" t="s">
        <v>81</v>
      </c>
      <c r="B2" s="96" t="s">
        <v>78</v>
      </c>
      <c r="C2" s="96" t="s">
        <v>109</v>
      </c>
      <c r="D2" s="10" t="s">
        <v>7</v>
      </c>
      <c r="E2" s="10" t="s">
        <v>8</v>
      </c>
      <c r="F2" s="97" t="s">
        <v>79</v>
      </c>
      <c r="G2" s="10">
        <v>0</v>
      </c>
      <c r="H2" s="10" t="s">
        <v>44</v>
      </c>
      <c r="I2" s="26">
        <v>0</v>
      </c>
      <c r="J2" s="11">
        <f>I2/2</f>
        <v>0</v>
      </c>
      <c r="K2" s="11">
        <f>G2+J2</f>
        <v>0</v>
      </c>
      <c r="L2" s="10"/>
      <c r="M2" s="11">
        <f>K2+(L2)</f>
        <v>0</v>
      </c>
      <c r="N2" s="10" t="s">
        <v>33</v>
      </c>
      <c r="O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topLeftCell="B1" workbookViewId="0">
      <selection activeCell="E21" sqref="E21"/>
    </sheetView>
  </sheetViews>
  <sheetFormatPr baseColWidth="10" defaultColWidth="8.83203125" defaultRowHeight="16" x14ac:dyDescent="0.2"/>
  <cols>
    <col min="1" max="1" width="20.5" style="83" hidden="1" customWidth="1"/>
    <col min="2" max="2" width="19" style="83" bestFit="1" customWidth="1"/>
    <col min="3" max="3" width="32.6640625" style="83" bestFit="1" customWidth="1"/>
    <col min="4" max="4" width="28.1640625" style="83" bestFit="1" customWidth="1"/>
    <col min="5" max="5" width="6.33203125" style="83" bestFit="1" customWidth="1"/>
    <col min="6" max="6" width="17.33203125" style="83" customWidth="1"/>
    <col min="7" max="7" width="15.5" style="83" customWidth="1"/>
    <col min="8" max="8" width="12.83203125" style="83" customWidth="1"/>
    <col min="9" max="9" width="11.6640625" style="83" customWidth="1"/>
    <col min="10" max="11" width="14.5" style="83" customWidth="1"/>
    <col min="12" max="12" width="9.33203125" style="83" bestFit="1" customWidth="1"/>
    <col min="13" max="13" width="8.83203125" style="83"/>
    <col min="14" max="14" width="9.33203125" style="83" bestFit="1" customWidth="1"/>
    <col min="15" max="15" width="11" style="83" customWidth="1"/>
    <col min="16" max="16" width="15.83203125" style="83" bestFit="1" customWidth="1"/>
    <col min="17" max="16384" width="8.83203125" style="83"/>
  </cols>
  <sheetData>
    <row r="1" spans="1:17" ht="75" x14ac:dyDescent="0.2">
      <c r="A1" s="1" t="s">
        <v>30</v>
      </c>
      <c r="B1" s="100" t="s">
        <v>30</v>
      </c>
      <c r="C1" s="101" t="s">
        <v>0</v>
      </c>
      <c r="D1" s="101" t="s">
        <v>1</v>
      </c>
      <c r="E1" s="101" t="s">
        <v>2</v>
      </c>
      <c r="F1" s="101" t="s">
        <v>27</v>
      </c>
      <c r="G1" s="101" t="s">
        <v>83</v>
      </c>
      <c r="H1" s="101" t="s">
        <v>4</v>
      </c>
      <c r="I1" s="101" t="s">
        <v>84</v>
      </c>
      <c r="J1" s="101" t="s">
        <v>5</v>
      </c>
      <c r="K1" s="101" t="s">
        <v>20</v>
      </c>
      <c r="L1" s="101" t="s">
        <v>23</v>
      </c>
      <c r="M1" s="101" t="s">
        <v>22</v>
      </c>
      <c r="N1" s="101" t="s">
        <v>24</v>
      </c>
      <c r="O1" s="100" t="s">
        <v>21</v>
      </c>
      <c r="P1" s="100" t="s">
        <v>25</v>
      </c>
    </row>
    <row r="2" spans="1:17" x14ac:dyDescent="0.2">
      <c r="A2" s="81">
        <v>19520631052</v>
      </c>
      <c r="B2" s="56" t="str">
        <f>CONCATENATE(LEFT(A2,3),REPT("*",5),RIGHT(A2,3))</f>
        <v>195*****052</v>
      </c>
      <c r="C2" s="84" t="s">
        <v>29</v>
      </c>
      <c r="D2" s="84" t="s">
        <v>28</v>
      </c>
      <c r="E2" s="58" t="s">
        <v>7</v>
      </c>
      <c r="F2" s="58" t="s">
        <v>8</v>
      </c>
      <c r="G2" s="59">
        <v>82.5</v>
      </c>
      <c r="H2" s="60">
        <f>G2/2</f>
        <v>41.25</v>
      </c>
      <c r="I2" s="60">
        <v>3.34</v>
      </c>
      <c r="J2" s="56">
        <v>84.6</v>
      </c>
      <c r="K2" s="56">
        <v>42.3</v>
      </c>
      <c r="L2" s="60">
        <f>K2+H2</f>
        <v>83.55</v>
      </c>
      <c r="M2" s="60"/>
      <c r="N2" s="60">
        <f>M2+L2</f>
        <v>83.55</v>
      </c>
      <c r="O2" s="60" t="s">
        <v>85</v>
      </c>
      <c r="P2" s="58"/>
    </row>
    <row r="3" spans="1:17" x14ac:dyDescent="0.2">
      <c r="A3" s="81">
        <v>52885363336</v>
      </c>
      <c r="B3" s="56" t="str">
        <f t="shared" ref="B3:B5" si="0">CONCATENATE(LEFT(A3,3),REPT("*",5),RIGHT(A3,3))</f>
        <v>528*****336</v>
      </c>
      <c r="C3" s="84" t="s">
        <v>29</v>
      </c>
      <c r="D3" s="84" t="s">
        <v>28</v>
      </c>
      <c r="E3" s="58" t="s">
        <v>7</v>
      </c>
      <c r="F3" s="58" t="s">
        <v>8</v>
      </c>
      <c r="G3" s="59">
        <v>79.3</v>
      </c>
      <c r="H3" s="60">
        <f>G3/2</f>
        <v>39.65</v>
      </c>
      <c r="I3" s="60">
        <v>2.81</v>
      </c>
      <c r="J3" s="56">
        <v>72.23</v>
      </c>
      <c r="K3" s="56">
        <v>36.115000000000002</v>
      </c>
      <c r="L3" s="60">
        <f t="shared" ref="L3:L5" si="1">K3+H3</f>
        <v>75.765000000000001</v>
      </c>
      <c r="M3" s="60"/>
      <c r="N3" s="60">
        <f t="shared" ref="N3:N5" si="2">M3+L3</f>
        <v>75.765000000000001</v>
      </c>
      <c r="O3" s="60" t="s">
        <v>85</v>
      </c>
      <c r="P3" s="58"/>
    </row>
    <row r="4" spans="1:17" ht="13" customHeight="1" x14ac:dyDescent="0.2">
      <c r="A4" s="82">
        <v>24728441204</v>
      </c>
      <c r="B4" s="68" t="str">
        <f t="shared" si="0"/>
        <v>247*****204</v>
      </c>
      <c r="C4" s="85" t="s">
        <v>29</v>
      </c>
      <c r="D4" s="85" t="s">
        <v>28</v>
      </c>
      <c r="E4" s="70" t="s">
        <v>7</v>
      </c>
      <c r="F4" s="70" t="s">
        <v>8</v>
      </c>
      <c r="G4" s="71" t="s">
        <v>34</v>
      </c>
      <c r="H4" s="72">
        <v>0</v>
      </c>
      <c r="I4" s="72">
        <v>3.06</v>
      </c>
      <c r="J4" s="68">
        <v>78.06</v>
      </c>
      <c r="K4" s="68">
        <v>39.03</v>
      </c>
      <c r="L4" s="72">
        <f t="shared" si="1"/>
        <v>39.03</v>
      </c>
      <c r="M4" s="72"/>
      <c r="N4" s="72">
        <f t="shared" si="2"/>
        <v>39.03</v>
      </c>
      <c r="O4" s="72" t="s">
        <v>33</v>
      </c>
      <c r="P4" s="86"/>
      <c r="Q4" s="3"/>
    </row>
    <row r="5" spans="1:17" ht="16" customHeight="1" x14ac:dyDescent="0.2">
      <c r="A5" s="82">
        <v>10514855256</v>
      </c>
      <c r="B5" s="68" t="str">
        <f t="shared" si="0"/>
        <v>105*****256</v>
      </c>
      <c r="C5" s="85" t="s">
        <v>29</v>
      </c>
      <c r="D5" s="85" t="s">
        <v>28</v>
      </c>
      <c r="E5" s="70" t="s">
        <v>7</v>
      </c>
      <c r="F5" s="70" t="s">
        <v>8</v>
      </c>
      <c r="G5" s="71" t="s">
        <v>34</v>
      </c>
      <c r="H5" s="72">
        <v>0</v>
      </c>
      <c r="I5" s="72">
        <v>2.84</v>
      </c>
      <c r="J5" s="68">
        <v>72.930000000000007</v>
      </c>
      <c r="K5" s="68">
        <v>36.465000000000003</v>
      </c>
      <c r="L5" s="72">
        <f t="shared" si="1"/>
        <v>36.465000000000003</v>
      </c>
      <c r="M5" s="72"/>
      <c r="N5" s="72">
        <f t="shared" si="2"/>
        <v>36.465000000000003</v>
      </c>
      <c r="O5" s="72" t="s">
        <v>33</v>
      </c>
      <c r="P5" s="70"/>
      <c r="Q5" s="3"/>
    </row>
    <row r="11" spans="1:17" ht="27" customHeight="1" x14ac:dyDescent="0.2">
      <c r="B11" s="113"/>
      <c r="C11" s="113"/>
      <c r="D11" s="113"/>
      <c r="E11" s="113"/>
      <c r="F11" s="113"/>
    </row>
  </sheetData>
  <sortState xmlns:xlrd2="http://schemas.microsoft.com/office/spreadsheetml/2017/richdata2" ref="A1:P5">
    <sortCondition descending="1" ref="N2:N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topLeftCell="B1" workbookViewId="0">
      <selection activeCell="J24" sqref="J24"/>
    </sheetView>
  </sheetViews>
  <sheetFormatPr baseColWidth="10" defaultColWidth="8.83203125" defaultRowHeight="14" x14ac:dyDescent="0.15"/>
  <cols>
    <col min="1" max="1" width="20.5" style="88" hidden="1" customWidth="1"/>
    <col min="2" max="2" width="19" style="88" bestFit="1" customWidth="1"/>
    <col min="3" max="3" width="15.33203125" style="88" bestFit="1" customWidth="1"/>
    <col min="4" max="4" width="7" style="88" bestFit="1" customWidth="1"/>
    <col min="5" max="5" width="15" style="88" customWidth="1"/>
    <col min="6" max="6" width="14.1640625" style="88" bestFit="1" customWidth="1"/>
    <col min="7" max="7" width="8.5" style="88" bestFit="1" customWidth="1"/>
    <col min="8" max="8" width="9.83203125" style="88" bestFit="1" customWidth="1"/>
    <col min="9" max="9" width="19.1640625" style="88" bestFit="1" customWidth="1"/>
    <col min="10" max="10" width="9.83203125" style="88" bestFit="1" customWidth="1"/>
    <col min="11" max="11" width="8.5" style="88" bestFit="1" customWidth="1"/>
    <col min="12" max="12" width="8.6640625" style="88" bestFit="1" customWidth="1"/>
    <col min="13" max="13" width="8" style="88" bestFit="1" customWidth="1"/>
    <col min="14" max="14" width="10.5" style="88" bestFit="1" customWidth="1"/>
    <col min="15" max="15" width="26.1640625" style="88" bestFit="1" customWidth="1"/>
    <col min="16" max="16384" width="8.83203125" style="88"/>
  </cols>
  <sheetData>
    <row r="1" spans="1:15" ht="90" x14ac:dyDescent="0.15">
      <c r="A1" s="41" t="s">
        <v>30</v>
      </c>
      <c r="B1" s="100" t="s">
        <v>30</v>
      </c>
      <c r="C1" s="102" t="s">
        <v>0</v>
      </c>
      <c r="D1" s="102" t="s">
        <v>2</v>
      </c>
      <c r="E1" s="102" t="s">
        <v>27</v>
      </c>
      <c r="F1" s="102" t="s">
        <v>3</v>
      </c>
      <c r="G1" s="102" t="s">
        <v>4</v>
      </c>
      <c r="H1" s="99" t="s">
        <v>80</v>
      </c>
      <c r="I1" s="102" t="s">
        <v>5</v>
      </c>
      <c r="J1" s="102" t="s">
        <v>20</v>
      </c>
      <c r="K1" s="102" t="s">
        <v>23</v>
      </c>
      <c r="L1" s="102" t="s">
        <v>22</v>
      </c>
      <c r="M1" s="102" t="s">
        <v>24</v>
      </c>
      <c r="N1" s="103" t="s">
        <v>21</v>
      </c>
      <c r="O1" s="103" t="s">
        <v>25</v>
      </c>
    </row>
    <row r="2" spans="1:15" s="89" customFormat="1" ht="15" x14ac:dyDescent="0.15">
      <c r="A2" s="30">
        <v>17753883552</v>
      </c>
      <c r="B2" s="30" t="str">
        <f t="shared" ref="B2:B15" si="0">CONCATENATE(LEFT(A2,3),REPT("*",5),RIGHT(A2,3))</f>
        <v>177*****552</v>
      </c>
      <c r="C2" s="31" t="s">
        <v>11</v>
      </c>
      <c r="D2" s="31" t="s">
        <v>7</v>
      </c>
      <c r="E2" s="31" t="s">
        <v>8</v>
      </c>
      <c r="F2" s="42">
        <v>91.5</v>
      </c>
      <c r="G2" s="31">
        <f t="shared" ref="G2:G9" si="1">F2/2</f>
        <v>45.75</v>
      </c>
      <c r="H2" s="31">
        <v>3.61</v>
      </c>
      <c r="I2" s="30">
        <v>90.9</v>
      </c>
      <c r="J2" s="31">
        <f t="shared" ref="J2:J14" si="2">I2/2</f>
        <v>45.45</v>
      </c>
      <c r="K2" s="31">
        <f t="shared" ref="K2:K15" si="3">G2+J2</f>
        <v>91.2</v>
      </c>
      <c r="L2" s="31"/>
      <c r="M2" s="31">
        <f t="shared" ref="M2:M15" si="4">G2+J2+L2</f>
        <v>91.2</v>
      </c>
      <c r="N2" s="32" t="s">
        <v>31</v>
      </c>
      <c r="O2" s="31"/>
    </row>
    <row r="3" spans="1:15" s="89" customFormat="1" ht="15" x14ac:dyDescent="0.15">
      <c r="A3" s="30">
        <v>36544637952</v>
      </c>
      <c r="B3" s="30" t="str">
        <f t="shared" si="0"/>
        <v>365*****952</v>
      </c>
      <c r="C3" s="31" t="s">
        <v>11</v>
      </c>
      <c r="D3" s="31" t="s">
        <v>7</v>
      </c>
      <c r="E3" s="31" t="s">
        <v>8</v>
      </c>
      <c r="F3" s="42">
        <v>87.2</v>
      </c>
      <c r="G3" s="31">
        <f t="shared" si="1"/>
        <v>43.6</v>
      </c>
      <c r="H3" s="31">
        <v>3.19</v>
      </c>
      <c r="I3" s="30">
        <v>81.099999999999994</v>
      </c>
      <c r="J3" s="31">
        <f t="shared" si="2"/>
        <v>40.549999999999997</v>
      </c>
      <c r="K3" s="31">
        <f t="shared" si="3"/>
        <v>84.15</v>
      </c>
      <c r="L3" s="31"/>
      <c r="M3" s="31">
        <f t="shared" si="4"/>
        <v>84.15</v>
      </c>
      <c r="N3" s="32" t="s">
        <v>31</v>
      </c>
      <c r="O3" s="50"/>
    </row>
    <row r="4" spans="1:15" ht="15" x14ac:dyDescent="0.15">
      <c r="A4" s="30">
        <v>32308590808</v>
      </c>
      <c r="B4" s="30" t="str">
        <f t="shared" si="0"/>
        <v>323*****808</v>
      </c>
      <c r="C4" s="31" t="s">
        <v>11</v>
      </c>
      <c r="D4" s="31" t="s">
        <v>7</v>
      </c>
      <c r="E4" s="31" t="s">
        <v>8</v>
      </c>
      <c r="F4" s="42">
        <v>92</v>
      </c>
      <c r="G4" s="31">
        <f t="shared" si="1"/>
        <v>46</v>
      </c>
      <c r="H4" s="31">
        <v>2.97</v>
      </c>
      <c r="I4" s="30">
        <v>75.959999999999994</v>
      </c>
      <c r="J4" s="31">
        <f t="shared" si="2"/>
        <v>37.979999999999997</v>
      </c>
      <c r="K4" s="31">
        <f t="shared" si="3"/>
        <v>83.97999999999999</v>
      </c>
      <c r="L4" s="31"/>
      <c r="M4" s="31">
        <f t="shared" si="4"/>
        <v>83.97999999999999</v>
      </c>
      <c r="N4" s="32" t="s">
        <v>31</v>
      </c>
      <c r="O4" s="31"/>
    </row>
    <row r="5" spans="1:15" ht="15" x14ac:dyDescent="0.15">
      <c r="A5" s="30">
        <v>29671689154</v>
      </c>
      <c r="B5" s="30" t="str">
        <f t="shared" si="0"/>
        <v>296*****154</v>
      </c>
      <c r="C5" s="31" t="s">
        <v>11</v>
      </c>
      <c r="D5" s="31" t="s">
        <v>7</v>
      </c>
      <c r="E5" s="31" t="s">
        <v>8</v>
      </c>
      <c r="F5" s="42">
        <v>76.25</v>
      </c>
      <c r="G5" s="87">
        <f t="shared" si="1"/>
        <v>38.125</v>
      </c>
      <c r="H5" s="31">
        <v>3.32</v>
      </c>
      <c r="I5" s="30">
        <v>84.13</v>
      </c>
      <c r="J5" s="87">
        <f t="shared" si="2"/>
        <v>42.064999999999998</v>
      </c>
      <c r="K5" s="31">
        <f t="shared" si="3"/>
        <v>80.19</v>
      </c>
      <c r="L5" s="31"/>
      <c r="M5" s="31">
        <f t="shared" si="4"/>
        <v>80.19</v>
      </c>
      <c r="N5" s="32" t="s">
        <v>31</v>
      </c>
      <c r="O5" s="50"/>
    </row>
    <row r="6" spans="1:15" ht="15" x14ac:dyDescent="0.15">
      <c r="A6" s="33">
        <v>10063327440</v>
      </c>
      <c r="B6" s="30" t="str">
        <f t="shared" si="0"/>
        <v>100*****440</v>
      </c>
      <c r="C6" s="31" t="s">
        <v>11</v>
      </c>
      <c r="D6" s="31" t="s">
        <v>7</v>
      </c>
      <c r="E6" s="31" t="s">
        <v>8</v>
      </c>
      <c r="F6" s="42">
        <v>79.099999999999994</v>
      </c>
      <c r="G6" s="31">
        <f t="shared" si="1"/>
        <v>39.549999999999997</v>
      </c>
      <c r="H6" s="31">
        <v>3.17</v>
      </c>
      <c r="I6" s="30">
        <v>80.63</v>
      </c>
      <c r="J6" s="87">
        <f t="shared" si="2"/>
        <v>40.314999999999998</v>
      </c>
      <c r="K6" s="87">
        <f t="shared" si="3"/>
        <v>79.864999999999995</v>
      </c>
      <c r="L6" s="31"/>
      <c r="M6" s="87">
        <f t="shared" si="4"/>
        <v>79.864999999999995</v>
      </c>
      <c r="N6" s="32" t="s">
        <v>31</v>
      </c>
      <c r="O6" s="31"/>
    </row>
    <row r="7" spans="1:15" ht="15" customHeight="1" x14ac:dyDescent="0.15">
      <c r="A7" s="33">
        <v>18052080970</v>
      </c>
      <c r="B7" s="33" t="str">
        <f t="shared" si="0"/>
        <v>180*****970</v>
      </c>
      <c r="C7" s="34" t="s">
        <v>11</v>
      </c>
      <c r="D7" s="34" t="s">
        <v>7</v>
      </c>
      <c r="E7" s="34" t="s">
        <v>8</v>
      </c>
      <c r="F7" s="44">
        <v>80.099999999999994</v>
      </c>
      <c r="G7" s="34">
        <f t="shared" si="1"/>
        <v>40.049999999999997</v>
      </c>
      <c r="H7" s="34">
        <v>3.02</v>
      </c>
      <c r="I7" s="33">
        <v>77.13</v>
      </c>
      <c r="J7" s="90">
        <f t="shared" si="2"/>
        <v>38.564999999999998</v>
      </c>
      <c r="K7" s="90">
        <f t="shared" si="3"/>
        <v>78.614999999999995</v>
      </c>
      <c r="L7" s="34"/>
      <c r="M7" s="90">
        <f t="shared" si="4"/>
        <v>78.614999999999995</v>
      </c>
      <c r="N7" s="35" t="s">
        <v>32</v>
      </c>
      <c r="O7" s="36"/>
    </row>
    <row r="8" spans="1:15" ht="15" x14ac:dyDescent="0.15">
      <c r="A8" s="33">
        <v>21404870860</v>
      </c>
      <c r="B8" s="33" t="str">
        <f t="shared" si="0"/>
        <v>214*****860</v>
      </c>
      <c r="C8" s="34" t="s">
        <v>11</v>
      </c>
      <c r="D8" s="34" t="s">
        <v>7</v>
      </c>
      <c r="E8" s="34" t="s">
        <v>8</v>
      </c>
      <c r="F8" s="44">
        <v>83.5</v>
      </c>
      <c r="G8" s="34">
        <f t="shared" si="1"/>
        <v>41.75</v>
      </c>
      <c r="H8" s="34">
        <v>2.78</v>
      </c>
      <c r="I8" s="33">
        <v>71.53</v>
      </c>
      <c r="J8" s="90">
        <f t="shared" si="2"/>
        <v>35.765000000000001</v>
      </c>
      <c r="K8" s="90">
        <f t="shared" si="3"/>
        <v>77.515000000000001</v>
      </c>
      <c r="L8" s="34"/>
      <c r="M8" s="90">
        <f t="shared" si="4"/>
        <v>77.515000000000001</v>
      </c>
      <c r="N8" s="35" t="s">
        <v>32</v>
      </c>
      <c r="O8" s="53"/>
    </row>
    <row r="9" spans="1:15" ht="15" x14ac:dyDescent="0.15">
      <c r="A9" s="33">
        <v>11039020556</v>
      </c>
      <c r="B9" s="33" t="str">
        <f t="shared" si="0"/>
        <v>110*****556</v>
      </c>
      <c r="C9" s="34" t="s">
        <v>11</v>
      </c>
      <c r="D9" s="34" t="s">
        <v>7</v>
      </c>
      <c r="E9" s="34" t="s">
        <v>8</v>
      </c>
      <c r="F9" s="44">
        <v>83</v>
      </c>
      <c r="G9" s="34">
        <f t="shared" si="1"/>
        <v>41.5</v>
      </c>
      <c r="H9" s="34">
        <v>2.77</v>
      </c>
      <c r="I9" s="33">
        <v>71.3</v>
      </c>
      <c r="J9" s="34">
        <f t="shared" si="2"/>
        <v>35.65</v>
      </c>
      <c r="K9" s="34">
        <f t="shared" si="3"/>
        <v>77.150000000000006</v>
      </c>
      <c r="L9" s="34"/>
      <c r="M9" s="34">
        <f t="shared" si="4"/>
        <v>77.150000000000006</v>
      </c>
      <c r="N9" s="35" t="s">
        <v>32</v>
      </c>
      <c r="O9" s="53"/>
    </row>
    <row r="10" spans="1:15" ht="14" customHeight="1" x14ac:dyDescent="0.15">
      <c r="A10" s="37">
        <v>10994401110</v>
      </c>
      <c r="B10" s="37" t="str">
        <f t="shared" si="0"/>
        <v>109*****110</v>
      </c>
      <c r="C10" s="38" t="s">
        <v>11</v>
      </c>
      <c r="D10" s="38" t="s">
        <v>7</v>
      </c>
      <c r="E10" s="38" t="s">
        <v>8</v>
      </c>
      <c r="F10" s="46" t="s">
        <v>34</v>
      </c>
      <c r="G10" s="38">
        <v>0</v>
      </c>
      <c r="H10" s="38">
        <v>4</v>
      </c>
      <c r="I10" s="37">
        <v>100</v>
      </c>
      <c r="J10" s="38">
        <f t="shared" si="2"/>
        <v>50</v>
      </c>
      <c r="K10" s="38">
        <f t="shared" si="3"/>
        <v>50</v>
      </c>
      <c r="L10" s="38"/>
      <c r="M10" s="38">
        <f t="shared" si="4"/>
        <v>50</v>
      </c>
      <c r="N10" s="39" t="s">
        <v>33</v>
      </c>
      <c r="O10" s="38"/>
    </row>
    <row r="11" spans="1:15" ht="17" customHeight="1" x14ac:dyDescent="0.15">
      <c r="A11" s="37">
        <v>14534212372</v>
      </c>
      <c r="B11" s="37" t="str">
        <f t="shared" si="0"/>
        <v>145*****372</v>
      </c>
      <c r="C11" s="38" t="s">
        <v>11</v>
      </c>
      <c r="D11" s="38" t="s">
        <v>7</v>
      </c>
      <c r="E11" s="38" t="s">
        <v>8</v>
      </c>
      <c r="F11" s="46" t="s">
        <v>34</v>
      </c>
      <c r="G11" s="38">
        <v>0</v>
      </c>
      <c r="H11" s="38">
        <v>3.15</v>
      </c>
      <c r="I11" s="37">
        <v>80.16</v>
      </c>
      <c r="J11" s="38">
        <f t="shared" si="2"/>
        <v>40.08</v>
      </c>
      <c r="K11" s="38">
        <f t="shared" si="3"/>
        <v>40.08</v>
      </c>
      <c r="L11" s="38"/>
      <c r="M11" s="38">
        <f t="shared" si="4"/>
        <v>40.08</v>
      </c>
      <c r="N11" s="39" t="s">
        <v>33</v>
      </c>
      <c r="O11" s="38"/>
    </row>
    <row r="12" spans="1:15" ht="16" customHeight="1" x14ac:dyDescent="0.15">
      <c r="A12" s="37">
        <v>11806134318</v>
      </c>
      <c r="B12" s="37" t="str">
        <f t="shared" si="0"/>
        <v>118*****318</v>
      </c>
      <c r="C12" s="38" t="s">
        <v>11</v>
      </c>
      <c r="D12" s="38" t="s">
        <v>7</v>
      </c>
      <c r="E12" s="38" t="s">
        <v>8</v>
      </c>
      <c r="F12" s="46" t="s">
        <v>34</v>
      </c>
      <c r="G12" s="38">
        <v>0</v>
      </c>
      <c r="H12" s="38">
        <v>2.82</v>
      </c>
      <c r="I12" s="37">
        <v>72.459999999999994</v>
      </c>
      <c r="J12" s="38">
        <f t="shared" si="2"/>
        <v>36.229999999999997</v>
      </c>
      <c r="K12" s="38">
        <f t="shared" si="3"/>
        <v>36.229999999999997</v>
      </c>
      <c r="L12" s="38"/>
      <c r="M12" s="38">
        <f t="shared" si="4"/>
        <v>36.229999999999997</v>
      </c>
      <c r="N12" s="39" t="s">
        <v>33</v>
      </c>
      <c r="O12" s="49"/>
    </row>
    <row r="13" spans="1:15" ht="20" customHeight="1" x14ac:dyDescent="0.15">
      <c r="A13" s="37">
        <v>12731816638</v>
      </c>
      <c r="B13" s="37" t="str">
        <f t="shared" si="0"/>
        <v>127*****638</v>
      </c>
      <c r="C13" s="38" t="s">
        <v>11</v>
      </c>
      <c r="D13" s="38" t="s">
        <v>7</v>
      </c>
      <c r="E13" s="38" t="s">
        <v>8</v>
      </c>
      <c r="F13" s="46" t="s">
        <v>34</v>
      </c>
      <c r="G13" s="38">
        <v>0</v>
      </c>
      <c r="H13" s="38">
        <v>2.36</v>
      </c>
      <c r="I13" s="37">
        <v>61.73</v>
      </c>
      <c r="J13" s="91">
        <f t="shared" si="2"/>
        <v>30.864999999999998</v>
      </c>
      <c r="K13" s="91">
        <f t="shared" si="3"/>
        <v>30.864999999999998</v>
      </c>
      <c r="L13" s="38"/>
      <c r="M13" s="91">
        <f t="shared" si="4"/>
        <v>30.864999999999998</v>
      </c>
      <c r="N13" s="39" t="s">
        <v>33</v>
      </c>
      <c r="O13" s="40"/>
    </row>
    <row r="14" spans="1:15" ht="17" customHeight="1" x14ac:dyDescent="0.15">
      <c r="A14" s="37">
        <v>28606852366</v>
      </c>
      <c r="B14" s="37" t="str">
        <f t="shared" si="0"/>
        <v>286*****366</v>
      </c>
      <c r="C14" s="38" t="s">
        <v>11</v>
      </c>
      <c r="D14" s="38" t="s">
        <v>7</v>
      </c>
      <c r="E14" s="38" t="s">
        <v>8</v>
      </c>
      <c r="F14" s="46" t="s">
        <v>34</v>
      </c>
      <c r="G14" s="38">
        <v>0</v>
      </c>
      <c r="H14" s="38">
        <v>2.2400000000000002</v>
      </c>
      <c r="I14" s="37">
        <v>58.93</v>
      </c>
      <c r="J14" s="91">
        <f t="shared" si="2"/>
        <v>29.465</v>
      </c>
      <c r="K14" s="91">
        <f t="shared" si="3"/>
        <v>29.465</v>
      </c>
      <c r="L14" s="38"/>
      <c r="M14" s="91">
        <f t="shared" si="4"/>
        <v>29.465</v>
      </c>
      <c r="N14" s="39" t="s">
        <v>33</v>
      </c>
      <c r="O14" s="49"/>
    </row>
    <row r="15" spans="1:15" ht="16" customHeight="1" x14ac:dyDescent="0.15">
      <c r="A15" s="37">
        <v>13805575734</v>
      </c>
      <c r="B15" s="37" t="str">
        <f t="shared" si="0"/>
        <v>138*****734</v>
      </c>
      <c r="C15" s="38" t="s">
        <v>11</v>
      </c>
      <c r="D15" s="38" t="s">
        <v>7</v>
      </c>
      <c r="E15" s="38" t="s">
        <v>9</v>
      </c>
      <c r="F15" s="46" t="s">
        <v>34</v>
      </c>
      <c r="G15" s="38">
        <v>0</v>
      </c>
      <c r="H15" s="38">
        <v>0</v>
      </c>
      <c r="I15" s="46" t="s">
        <v>44</v>
      </c>
      <c r="J15" s="38">
        <v>0</v>
      </c>
      <c r="K15" s="38">
        <f t="shared" si="3"/>
        <v>0</v>
      </c>
      <c r="L15" s="38">
        <v>-10</v>
      </c>
      <c r="M15" s="38">
        <f t="shared" si="4"/>
        <v>-10</v>
      </c>
      <c r="N15" s="39" t="s">
        <v>33</v>
      </c>
      <c r="O15" s="49" t="s">
        <v>86</v>
      </c>
    </row>
  </sheetData>
  <sortState xmlns:xlrd2="http://schemas.microsoft.com/office/spreadsheetml/2017/richdata2" ref="A1:O15">
    <sortCondition descending="1" ref="M2:M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dimension ref="A1:P11"/>
  <sheetViews>
    <sheetView topLeftCell="B1" workbookViewId="0">
      <selection activeCell="F17" sqref="F17"/>
    </sheetView>
  </sheetViews>
  <sheetFormatPr baseColWidth="10" defaultColWidth="8.83203125" defaultRowHeight="13" x14ac:dyDescent="0.15"/>
  <cols>
    <col min="1" max="1" width="19.33203125" hidden="1" customWidth="1"/>
    <col min="2" max="2" width="19" bestFit="1" customWidth="1"/>
    <col min="3" max="3" width="19.33203125" bestFit="1" customWidth="1"/>
    <col min="4" max="4" width="11.33203125" bestFit="1" customWidth="1"/>
    <col min="5" max="5" width="7" bestFit="1" customWidth="1"/>
    <col min="6" max="6" width="17" customWidth="1"/>
    <col min="7" max="7" width="14.5" customWidth="1"/>
    <col min="9" max="9" width="10" customWidth="1"/>
    <col min="10" max="10" width="9.83203125" customWidth="1"/>
    <col min="11" max="11" width="10" customWidth="1"/>
    <col min="15" max="15" width="10.33203125" bestFit="1" customWidth="1"/>
    <col min="16" max="16" width="12.33203125" bestFit="1" customWidth="1"/>
  </cols>
  <sheetData>
    <row r="1" spans="1:16" ht="75" x14ac:dyDescent="0.15">
      <c r="A1" s="4" t="s">
        <v>30</v>
      </c>
      <c r="B1" s="100" t="s">
        <v>30</v>
      </c>
      <c r="C1" s="104" t="s">
        <v>0</v>
      </c>
      <c r="D1" s="104" t="s">
        <v>1</v>
      </c>
      <c r="E1" s="104" t="s">
        <v>2</v>
      </c>
      <c r="F1" s="104" t="s">
        <v>27</v>
      </c>
      <c r="G1" s="104" t="s">
        <v>3</v>
      </c>
      <c r="H1" s="104" t="s">
        <v>4</v>
      </c>
      <c r="I1" s="104" t="s">
        <v>80</v>
      </c>
      <c r="J1" s="104" t="s">
        <v>5</v>
      </c>
      <c r="K1" s="104" t="s">
        <v>20</v>
      </c>
      <c r="L1" s="104" t="s">
        <v>23</v>
      </c>
      <c r="M1" s="104" t="s">
        <v>22</v>
      </c>
      <c r="N1" s="104" t="s">
        <v>24</v>
      </c>
      <c r="O1" s="105" t="s">
        <v>21</v>
      </c>
      <c r="P1" s="105" t="s">
        <v>25</v>
      </c>
    </row>
    <row r="2" spans="1:16" ht="15" x14ac:dyDescent="0.15">
      <c r="A2" s="20">
        <v>99753800012</v>
      </c>
      <c r="B2" s="30" t="str">
        <f>CONCATENATE(LEFT(A2,3),REPT("*",5),RIGHT(A2,3))</f>
        <v>997*****012</v>
      </c>
      <c r="C2" s="30" t="s">
        <v>70</v>
      </c>
      <c r="D2" s="30" t="s">
        <v>90</v>
      </c>
      <c r="E2" s="50" t="s">
        <v>7</v>
      </c>
      <c r="F2" s="31" t="s">
        <v>8</v>
      </c>
      <c r="G2" s="42">
        <v>81.400000000000006</v>
      </c>
      <c r="H2" s="31">
        <f>G2/2</f>
        <v>40.700000000000003</v>
      </c>
      <c r="I2" s="31">
        <v>2.36</v>
      </c>
      <c r="J2" s="30">
        <v>61.73</v>
      </c>
      <c r="K2" s="50">
        <f>J2/2</f>
        <v>30.864999999999998</v>
      </c>
      <c r="L2" s="51">
        <f>H2+K2</f>
        <v>71.564999999999998</v>
      </c>
      <c r="M2" s="43"/>
      <c r="N2" s="51">
        <f>H2+K2+M2</f>
        <v>71.564999999999998</v>
      </c>
      <c r="O2" s="43" t="s">
        <v>85</v>
      </c>
      <c r="P2" s="43"/>
    </row>
    <row r="3" spans="1:16" ht="16" x14ac:dyDescent="0.15">
      <c r="A3" s="22">
        <v>33314341316</v>
      </c>
      <c r="B3" s="37" t="str">
        <f>CONCATENATE(LEFT(A3,3),REPT("*",5),RIGHT(A3,3))</f>
        <v>333*****316</v>
      </c>
      <c r="C3" s="37" t="s">
        <v>70</v>
      </c>
      <c r="D3" s="37" t="s">
        <v>90</v>
      </c>
      <c r="E3" s="49" t="s">
        <v>7</v>
      </c>
      <c r="F3" s="38" t="s">
        <v>8</v>
      </c>
      <c r="G3" s="46" t="s">
        <v>34</v>
      </c>
      <c r="H3" s="38">
        <v>0</v>
      </c>
      <c r="I3" s="38">
        <v>3.82</v>
      </c>
      <c r="J3" s="37">
        <v>95.8</v>
      </c>
      <c r="K3" s="49">
        <f>J3/2</f>
        <v>47.9</v>
      </c>
      <c r="L3" s="52">
        <f>H3+K3</f>
        <v>47.9</v>
      </c>
      <c r="M3" s="47"/>
      <c r="N3" s="52">
        <f>H3+K3+M3</f>
        <v>47.9</v>
      </c>
      <c r="O3" s="47" t="s">
        <v>33</v>
      </c>
      <c r="P3" s="47"/>
    </row>
    <row r="11" spans="1:16" ht="18" x14ac:dyDescent="0.2">
      <c r="B11" s="77"/>
      <c r="C11" s="78"/>
      <c r="D11" s="78"/>
      <c r="E11" s="78"/>
      <c r="F11" s="78"/>
      <c r="G11" s="78"/>
      <c r="H11" s="78"/>
      <c r="I11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tabSelected="1" topLeftCell="B1" workbookViewId="0">
      <selection activeCell="J9" sqref="J9"/>
    </sheetView>
  </sheetViews>
  <sheetFormatPr baseColWidth="10" defaultColWidth="8.83203125" defaultRowHeight="16" x14ac:dyDescent="0.2"/>
  <cols>
    <col min="1" max="1" width="20.5" style="2" hidden="1" customWidth="1"/>
    <col min="2" max="2" width="19" style="2" bestFit="1" customWidth="1"/>
    <col min="3" max="3" width="20.5" style="2" hidden="1" customWidth="1"/>
    <col min="4" max="4" width="31.6640625" style="2" bestFit="1" customWidth="1"/>
    <col min="5" max="5" width="30.1640625" style="2" bestFit="1" customWidth="1"/>
    <col min="6" max="6" width="7" style="2" bestFit="1" customWidth="1"/>
    <col min="7" max="7" width="15.6640625" style="2" customWidth="1"/>
    <col min="8" max="8" width="15.1640625" style="2" bestFit="1" customWidth="1"/>
    <col min="9" max="9" width="10.1640625" style="2" bestFit="1" customWidth="1"/>
    <col min="10" max="10" width="11.33203125" style="2" customWidth="1"/>
    <col min="11" max="11" width="10.6640625" style="2" customWidth="1"/>
    <col min="12" max="12" width="11.33203125" style="2" customWidth="1"/>
    <col min="13" max="13" width="9" style="2" bestFit="1" customWidth="1"/>
    <col min="14" max="14" width="8.1640625" style="2" bestFit="1" customWidth="1"/>
    <col min="15" max="15" width="8" style="2" bestFit="1" customWidth="1"/>
    <col min="16" max="16" width="10.5" style="2" bestFit="1" customWidth="1"/>
    <col min="17" max="17" width="31.83203125" style="2" bestFit="1" customWidth="1"/>
    <col min="18" max="16384" width="8.83203125" style="2"/>
  </cols>
  <sheetData>
    <row r="1" spans="1:17" ht="75" x14ac:dyDescent="0.2">
      <c r="A1" s="41" t="s">
        <v>30</v>
      </c>
      <c r="B1" s="100" t="s">
        <v>30</v>
      </c>
      <c r="C1" s="108"/>
      <c r="D1" s="99" t="s">
        <v>0</v>
      </c>
      <c r="E1" s="99" t="s">
        <v>1</v>
      </c>
      <c r="F1" s="99" t="s">
        <v>2</v>
      </c>
      <c r="G1" s="99" t="s">
        <v>27</v>
      </c>
      <c r="H1" s="99" t="s">
        <v>3</v>
      </c>
      <c r="I1" s="99" t="s">
        <v>4</v>
      </c>
      <c r="J1" s="99" t="s">
        <v>80</v>
      </c>
      <c r="K1" s="99" t="s">
        <v>5</v>
      </c>
      <c r="L1" s="99" t="s">
        <v>20</v>
      </c>
      <c r="M1" s="99" t="s">
        <v>23</v>
      </c>
      <c r="N1" s="99" t="s">
        <v>22</v>
      </c>
      <c r="O1" s="99" t="s">
        <v>24</v>
      </c>
      <c r="P1" s="98" t="s">
        <v>21</v>
      </c>
      <c r="Q1" s="98" t="s">
        <v>25</v>
      </c>
    </row>
    <row r="2" spans="1:17" x14ac:dyDescent="0.2">
      <c r="A2" s="30">
        <v>10632117922</v>
      </c>
      <c r="B2" s="30" t="str">
        <f>CONCATENATE(LEFT(A2,3),REPT("*",5),RIGHT(A2,3))</f>
        <v>106*****922</v>
      </c>
      <c r="C2" s="30" t="s">
        <v>51</v>
      </c>
      <c r="D2" s="50" t="s">
        <v>14</v>
      </c>
      <c r="E2" s="30" t="s">
        <v>77</v>
      </c>
      <c r="F2" s="50" t="s">
        <v>7</v>
      </c>
      <c r="G2" s="50" t="s">
        <v>8</v>
      </c>
      <c r="H2" s="42">
        <v>95</v>
      </c>
      <c r="I2" s="50">
        <f t="shared" ref="I2:I19" si="0">H2/2</f>
        <v>47.5</v>
      </c>
      <c r="J2" s="50">
        <v>3.62</v>
      </c>
      <c r="K2" s="30">
        <v>91.13</v>
      </c>
      <c r="L2" s="51">
        <f t="shared" ref="L2:L23" si="1">K2/2</f>
        <v>45.564999999999998</v>
      </c>
      <c r="M2" s="51">
        <f t="shared" ref="M2:M23" si="2">I2+L2</f>
        <v>93.064999999999998</v>
      </c>
      <c r="N2" s="50"/>
      <c r="O2" s="51">
        <f t="shared" ref="O2:O23" si="3">I2+L2+N2</f>
        <v>93.064999999999998</v>
      </c>
      <c r="P2" s="50" t="s">
        <v>31</v>
      </c>
      <c r="Q2" s="50"/>
    </row>
    <row r="3" spans="1:17" x14ac:dyDescent="0.2">
      <c r="A3" s="30">
        <v>13861206030</v>
      </c>
      <c r="B3" s="30" t="str">
        <f t="shared" ref="B3:B23" si="4">CONCATENATE(LEFT(A3,3),REPT("*",5),RIGHT(A3,3))</f>
        <v>138*****030</v>
      </c>
      <c r="C3" s="30" t="s">
        <v>57</v>
      </c>
      <c r="D3" s="50" t="s">
        <v>14</v>
      </c>
      <c r="E3" s="30" t="s">
        <v>77</v>
      </c>
      <c r="F3" s="50" t="s">
        <v>7</v>
      </c>
      <c r="G3" s="50" t="s">
        <v>8</v>
      </c>
      <c r="H3" s="42">
        <v>90</v>
      </c>
      <c r="I3" s="50">
        <f t="shared" si="0"/>
        <v>45</v>
      </c>
      <c r="J3" s="50">
        <v>3.78</v>
      </c>
      <c r="K3" s="30">
        <v>94.86</v>
      </c>
      <c r="L3" s="51">
        <f t="shared" si="1"/>
        <v>47.43</v>
      </c>
      <c r="M3" s="51">
        <f t="shared" si="2"/>
        <v>92.43</v>
      </c>
      <c r="N3" s="50"/>
      <c r="O3" s="51">
        <f t="shared" si="3"/>
        <v>92.43</v>
      </c>
      <c r="P3" s="50" t="s">
        <v>31</v>
      </c>
      <c r="Q3" s="50"/>
    </row>
    <row r="4" spans="1:17" x14ac:dyDescent="0.2">
      <c r="A4" s="30">
        <v>33781428770</v>
      </c>
      <c r="B4" s="30" t="str">
        <f t="shared" si="4"/>
        <v>337*****770</v>
      </c>
      <c r="C4" s="30" t="s">
        <v>46</v>
      </c>
      <c r="D4" s="50" t="s">
        <v>14</v>
      </c>
      <c r="E4" s="30" t="s">
        <v>77</v>
      </c>
      <c r="F4" s="50" t="s">
        <v>7</v>
      </c>
      <c r="G4" s="50" t="s">
        <v>8</v>
      </c>
      <c r="H4" s="42">
        <v>94</v>
      </c>
      <c r="I4" s="50">
        <f t="shared" si="0"/>
        <v>47</v>
      </c>
      <c r="J4" s="50">
        <v>3.51</v>
      </c>
      <c r="K4" s="30">
        <v>88.56</v>
      </c>
      <c r="L4" s="51">
        <f t="shared" si="1"/>
        <v>44.28</v>
      </c>
      <c r="M4" s="51">
        <f t="shared" si="2"/>
        <v>91.28</v>
      </c>
      <c r="N4" s="50"/>
      <c r="O4" s="51">
        <f t="shared" si="3"/>
        <v>91.28</v>
      </c>
      <c r="P4" s="50" t="s">
        <v>31</v>
      </c>
      <c r="Q4" s="50"/>
    </row>
    <row r="5" spans="1:17" x14ac:dyDescent="0.2">
      <c r="A5" s="30">
        <v>35452939202</v>
      </c>
      <c r="B5" s="33" t="str">
        <f t="shared" si="4"/>
        <v>354*****202</v>
      </c>
      <c r="C5" s="33" t="s">
        <v>55</v>
      </c>
      <c r="D5" s="53" t="s">
        <v>14</v>
      </c>
      <c r="E5" s="33" t="s">
        <v>77</v>
      </c>
      <c r="F5" s="53" t="s">
        <v>7</v>
      </c>
      <c r="G5" s="53" t="s">
        <v>8</v>
      </c>
      <c r="H5" s="44">
        <v>88.95</v>
      </c>
      <c r="I5" s="54">
        <f t="shared" si="0"/>
        <v>44.475000000000001</v>
      </c>
      <c r="J5" s="53">
        <v>3.72</v>
      </c>
      <c r="K5" s="33">
        <v>93.46</v>
      </c>
      <c r="L5" s="54">
        <f t="shared" si="1"/>
        <v>46.73</v>
      </c>
      <c r="M5" s="54">
        <f t="shared" si="2"/>
        <v>91.204999999999998</v>
      </c>
      <c r="N5" s="53"/>
      <c r="O5" s="54">
        <f t="shared" si="3"/>
        <v>91.204999999999998</v>
      </c>
      <c r="P5" s="53" t="s">
        <v>32</v>
      </c>
      <c r="Q5" s="53"/>
    </row>
    <row r="6" spans="1:17" x14ac:dyDescent="0.2">
      <c r="A6" s="33">
        <v>16334471492</v>
      </c>
      <c r="B6" s="33" t="str">
        <f t="shared" si="4"/>
        <v>163*****492</v>
      </c>
      <c r="C6" s="33" t="s">
        <v>63</v>
      </c>
      <c r="D6" s="53" t="s">
        <v>14</v>
      </c>
      <c r="E6" s="33" t="s">
        <v>77</v>
      </c>
      <c r="F6" s="53" t="s">
        <v>7</v>
      </c>
      <c r="G6" s="53" t="s">
        <v>8</v>
      </c>
      <c r="H6" s="44">
        <v>90.55</v>
      </c>
      <c r="I6" s="54">
        <f t="shared" si="0"/>
        <v>45.274999999999999</v>
      </c>
      <c r="J6" s="53">
        <v>3.6</v>
      </c>
      <c r="K6" s="33">
        <v>90.66</v>
      </c>
      <c r="L6" s="54">
        <f t="shared" si="1"/>
        <v>45.33</v>
      </c>
      <c r="M6" s="54">
        <f t="shared" si="2"/>
        <v>90.60499999999999</v>
      </c>
      <c r="N6" s="45"/>
      <c r="O6" s="54">
        <f t="shared" si="3"/>
        <v>90.60499999999999</v>
      </c>
      <c r="P6" s="53" t="s">
        <v>32</v>
      </c>
      <c r="Q6" s="45"/>
    </row>
    <row r="7" spans="1:17" x14ac:dyDescent="0.2">
      <c r="A7" s="33">
        <v>30515564582</v>
      </c>
      <c r="B7" s="33" t="str">
        <f t="shared" si="4"/>
        <v>305*****582</v>
      </c>
      <c r="C7" s="33" t="s">
        <v>64</v>
      </c>
      <c r="D7" s="53" t="s">
        <v>14</v>
      </c>
      <c r="E7" s="33" t="s">
        <v>77</v>
      </c>
      <c r="F7" s="53" t="s">
        <v>7</v>
      </c>
      <c r="G7" s="53" t="s">
        <v>8</v>
      </c>
      <c r="H7" s="44">
        <v>96</v>
      </c>
      <c r="I7" s="53">
        <f t="shared" si="0"/>
        <v>48</v>
      </c>
      <c r="J7" s="53">
        <v>3.26</v>
      </c>
      <c r="K7" s="33">
        <v>82.73</v>
      </c>
      <c r="L7" s="54">
        <f t="shared" si="1"/>
        <v>41.365000000000002</v>
      </c>
      <c r="M7" s="54">
        <f t="shared" si="2"/>
        <v>89.365000000000009</v>
      </c>
      <c r="N7" s="45"/>
      <c r="O7" s="54">
        <f t="shared" si="3"/>
        <v>89.365000000000009</v>
      </c>
      <c r="P7" s="53" t="s">
        <v>32</v>
      </c>
      <c r="Q7" s="45"/>
    </row>
    <row r="8" spans="1:17" ht="14" customHeight="1" x14ac:dyDescent="0.2">
      <c r="A8" s="33">
        <v>12157248044</v>
      </c>
      <c r="B8" s="33" t="str">
        <f t="shared" si="4"/>
        <v>121*****044</v>
      </c>
      <c r="C8" s="33" t="s">
        <v>59</v>
      </c>
      <c r="D8" s="53" t="s">
        <v>14</v>
      </c>
      <c r="E8" s="33" t="s">
        <v>77</v>
      </c>
      <c r="F8" s="53" t="s">
        <v>7</v>
      </c>
      <c r="G8" s="53" t="s">
        <v>8</v>
      </c>
      <c r="H8" s="44">
        <v>83.5</v>
      </c>
      <c r="I8" s="53">
        <f t="shared" si="0"/>
        <v>41.75</v>
      </c>
      <c r="J8" s="53">
        <v>3.77</v>
      </c>
      <c r="K8" s="33">
        <v>94.63</v>
      </c>
      <c r="L8" s="54">
        <f t="shared" si="1"/>
        <v>47.314999999999998</v>
      </c>
      <c r="M8" s="54">
        <f t="shared" si="2"/>
        <v>89.064999999999998</v>
      </c>
      <c r="N8" s="53"/>
      <c r="O8" s="54">
        <f t="shared" si="3"/>
        <v>89.064999999999998</v>
      </c>
      <c r="P8" s="53" t="s">
        <v>32</v>
      </c>
      <c r="Q8" s="53"/>
    </row>
    <row r="9" spans="1:17" x14ac:dyDescent="0.2">
      <c r="A9" s="33">
        <v>59689122428</v>
      </c>
      <c r="B9" s="33" t="str">
        <f t="shared" si="4"/>
        <v>596*****428</v>
      </c>
      <c r="C9" s="33" t="s">
        <v>54</v>
      </c>
      <c r="D9" s="53" t="s">
        <v>14</v>
      </c>
      <c r="E9" s="33" t="s">
        <v>77</v>
      </c>
      <c r="F9" s="53" t="s">
        <v>7</v>
      </c>
      <c r="G9" s="53" t="s">
        <v>8</v>
      </c>
      <c r="H9" s="44">
        <v>89.5</v>
      </c>
      <c r="I9" s="53">
        <f t="shared" si="0"/>
        <v>44.75</v>
      </c>
      <c r="J9" s="53">
        <v>3.44</v>
      </c>
      <c r="K9" s="33">
        <v>86.93</v>
      </c>
      <c r="L9" s="54">
        <f t="shared" si="1"/>
        <v>43.465000000000003</v>
      </c>
      <c r="M9" s="54">
        <f t="shared" si="2"/>
        <v>88.215000000000003</v>
      </c>
      <c r="N9" s="53"/>
      <c r="O9" s="54">
        <f t="shared" si="3"/>
        <v>88.215000000000003</v>
      </c>
      <c r="P9" s="53" t="s">
        <v>32</v>
      </c>
      <c r="Q9" s="53"/>
    </row>
    <row r="10" spans="1:17" ht="13.5" customHeight="1" x14ac:dyDescent="0.2">
      <c r="A10" s="30">
        <v>13628027212</v>
      </c>
      <c r="B10" s="30" t="str">
        <f t="shared" si="4"/>
        <v>136*****212</v>
      </c>
      <c r="C10" s="30" t="s">
        <v>61</v>
      </c>
      <c r="D10" s="50" t="s">
        <v>14</v>
      </c>
      <c r="E10" s="30" t="s">
        <v>87</v>
      </c>
      <c r="F10" s="50" t="s">
        <v>7</v>
      </c>
      <c r="G10" s="50" t="s">
        <v>8</v>
      </c>
      <c r="H10" s="42">
        <v>99</v>
      </c>
      <c r="I10" s="50">
        <f t="shared" si="0"/>
        <v>49.5</v>
      </c>
      <c r="J10" s="50">
        <v>2.98</v>
      </c>
      <c r="K10" s="30">
        <v>76.2</v>
      </c>
      <c r="L10" s="51">
        <f t="shared" si="1"/>
        <v>38.1</v>
      </c>
      <c r="M10" s="51">
        <f t="shared" si="2"/>
        <v>87.6</v>
      </c>
      <c r="N10" s="43"/>
      <c r="O10" s="51">
        <f t="shared" si="3"/>
        <v>87.6</v>
      </c>
      <c r="P10" s="43" t="s">
        <v>31</v>
      </c>
      <c r="Q10" s="43"/>
    </row>
    <row r="11" spans="1:17" x14ac:dyDescent="0.2">
      <c r="A11" s="33">
        <v>14668208050</v>
      </c>
      <c r="B11" s="33" t="str">
        <f t="shared" si="4"/>
        <v>146*****050</v>
      </c>
      <c r="C11" s="33" t="s">
        <v>56</v>
      </c>
      <c r="D11" s="53" t="s">
        <v>14</v>
      </c>
      <c r="E11" s="33" t="s">
        <v>77</v>
      </c>
      <c r="F11" s="53" t="s">
        <v>7</v>
      </c>
      <c r="G11" s="53" t="s">
        <v>8</v>
      </c>
      <c r="H11" s="44">
        <v>87</v>
      </c>
      <c r="I11" s="53">
        <f t="shared" si="0"/>
        <v>43.5</v>
      </c>
      <c r="J11" s="53">
        <v>3.43</v>
      </c>
      <c r="K11" s="33">
        <v>86.7</v>
      </c>
      <c r="L11" s="54">
        <f t="shared" si="1"/>
        <v>43.35</v>
      </c>
      <c r="M11" s="54">
        <f t="shared" si="2"/>
        <v>86.85</v>
      </c>
      <c r="N11" s="53"/>
      <c r="O11" s="54">
        <f t="shared" si="3"/>
        <v>86.85</v>
      </c>
      <c r="P11" s="53" t="s">
        <v>32</v>
      </c>
      <c r="Q11" s="53"/>
    </row>
    <row r="12" spans="1:17" x14ac:dyDescent="0.2">
      <c r="A12" s="30">
        <v>11758283768</v>
      </c>
      <c r="B12" s="30" t="str">
        <f t="shared" si="4"/>
        <v>117*****768</v>
      </c>
      <c r="C12" s="30" t="s">
        <v>45</v>
      </c>
      <c r="D12" s="50" t="s">
        <v>14</v>
      </c>
      <c r="E12" s="30" t="s">
        <v>87</v>
      </c>
      <c r="F12" s="50" t="s">
        <v>7</v>
      </c>
      <c r="G12" s="50" t="s">
        <v>8</v>
      </c>
      <c r="H12" s="42">
        <v>99</v>
      </c>
      <c r="I12" s="50">
        <f t="shared" si="0"/>
        <v>49.5</v>
      </c>
      <c r="J12" s="50">
        <v>2.91</v>
      </c>
      <c r="K12" s="30">
        <v>74.56</v>
      </c>
      <c r="L12" s="51">
        <f t="shared" si="1"/>
        <v>37.28</v>
      </c>
      <c r="M12" s="51">
        <f t="shared" si="2"/>
        <v>86.78</v>
      </c>
      <c r="N12" s="50"/>
      <c r="O12" s="51">
        <f t="shared" si="3"/>
        <v>86.78</v>
      </c>
      <c r="P12" s="50" t="s">
        <v>31</v>
      </c>
      <c r="Q12" s="50"/>
    </row>
    <row r="13" spans="1:17" x14ac:dyDescent="0.2">
      <c r="A13" s="33">
        <v>23063284996</v>
      </c>
      <c r="B13" s="30" t="str">
        <f t="shared" si="4"/>
        <v>230*****996</v>
      </c>
      <c r="C13" s="30" t="s">
        <v>62</v>
      </c>
      <c r="D13" s="50" t="s">
        <v>14</v>
      </c>
      <c r="E13" s="30" t="s">
        <v>87</v>
      </c>
      <c r="F13" s="50" t="s">
        <v>7</v>
      </c>
      <c r="G13" s="50" t="s">
        <v>8</v>
      </c>
      <c r="H13" s="42">
        <v>98.5</v>
      </c>
      <c r="I13" s="50">
        <f t="shared" si="0"/>
        <v>49.25</v>
      </c>
      <c r="J13" s="50">
        <v>2.89</v>
      </c>
      <c r="K13" s="30">
        <v>74.099999999999994</v>
      </c>
      <c r="L13" s="51">
        <f t="shared" si="1"/>
        <v>37.049999999999997</v>
      </c>
      <c r="M13" s="51">
        <f t="shared" si="2"/>
        <v>86.3</v>
      </c>
      <c r="N13" s="43"/>
      <c r="O13" s="51">
        <f t="shared" si="3"/>
        <v>86.3</v>
      </c>
      <c r="P13" s="50" t="s">
        <v>31</v>
      </c>
      <c r="Q13" s="43"/>
    </row>
    <row r="14" spans="1:17" x14ac:dyDescent="0.2">
      <c r="A14" s="33">
        <v>67963034626</v>
      </c>
      <c r="B14" s="33" t="str">
        <f t="shared" si="4"/>
        <v>679*****626</v>
      </c>
      <c r="C14" s="33" t="s">
        <v>65</v>
      </c>
      <c r="D14" s="53" t="s">
        <v>14</v>
      </c>
      <c r="E14" s="33" t="s">
        <v>77</v>
      </c>
      <c r="F14" s="53" t="s">
        <v>7</v>
      </c>
      <c r="G14" s="53" t="s">
        <v>8</v>
      </c>
      <c r="H14" s="44">
        <v>90</v>
      </c>
      <c r="I14" s="53">
        <f t="shared" si="0"/>
        <v>45</v>
      </c>
      <c r="J14" s="53">
        <v>3.19</v>
      </c>
      <c r="K14" s="33">
        <v>81.099999999999994</v>
      </c>
      <c r="L14" s="54">
        <f t="shared" si="1"/>
        <v>40.549999999999997</v>
      </c>
      <c r="M14" s="54">
        <f t="shared" si="2"/>
        <v>85.55</v>
      </c>
      <c r="N14" s="45"/>
      <c r="O14" s="54">
        <f t="shared" si="3"/>
        <v>85.55</v>
      </c>
      <c r="P14" s="53" t="s">
        <v>32</v>
      </c>
      <c r="Q14" s="45"/>
    </row>
    <row r="15" spans="1:17" x14ac:dyDescent="0.2">
      <c r="A15" s="33">
        <v>10075282690</v>
      </c>
      <c r="B15" s="33" t="str">
        <f t="shared" si="4"/>
        <v>100*****690</v>
      </c>
      <c r="C15" s="33" t="s">
        <v>66</v>
      </c>
      <c r="D15" s="53" t="s">
        <v>14</v>
      </c>
      <c r="E15" s="33" t="s">
        <v>87</v>
      </c>
      <c r="F15" s="53" t="s">
        <v>7</v>
      </c>
      <c r="G15" s="53" t="s">
        <v>9</v>
      </c>
      <c r="H15" s="44">
        <v>96</v>
      </c>
      <c r="I15" s="53">
        <f t="shared" si="0"/>
        <v>48</v>
      </c>
      <c r="J15" s="53">
        <v>3.75</v>
      </c>
      <c r="K15" s="33">
        <v>94.16</v>
      </c>
      <c r="L15" s="54">
        <f t="shared" si="1"/>
        <v>47.08</v>
      </c>
      <c r="M15" s="54">
        <f t="shared" si="2"/>
        <v>95.08</v>
      </c>
      <c r="N15" s="45">
        <v>-10</v>
      </c>
      <c r="O15" s="54">
        <f t="shared" si="3"/>
        <v>85.08</v>
      </c>
      <c r="P15" s="53" t="s">
        <v>32</v>
      </c>
      <c r="Q15" s="45" t="s">
        <v>89</v>
      </c>
    </row>
    <row r="16" spans="1:17" x14ac:dyDescent="0.2">
      <c r="A16" s="33">
        <v>27020414426</v>
      </c>
      <c r="B16" s="33" t="str">
        <f t="shared" si="4"/>
        <v>270*****426</v>
      </c>
      <c r="C16" s="33" t="s">
        <v>52</v>
      </c>
      <c r="D16" s="53" t="s">
        <v>14</v>
      </c>
      <c r="E16" s="33" t="s">
        <v>77</v>
      </c>
      <c r="F16" s="53" t="s">
        <v>7</v>
      </c>
      <c r="G16" s="53" t="s">
        <v>8</v>
      </c>
      <c r="H16" s="44">
        <v>87.8</v>
      </c>
      <c r="I16" s="53">
        <f t="shared" si="0"/>
        <v>43.9</v>
      </c>
      <c r="J16" s="53">
        <v>3.22</v>
      </c>
      <c r="K16" s="33">
        <v>81.8</v>
      </c>
      <c r="L16" s="54">
        <f t="shared" si="1"/>
        <v>40.9</v>
      </c>
      <c r="M16" s="54">
        <f t="shared" si="2"/>
        <v>84.8</v>
      </c>
      <c r="N16" s="53"/>
      <c r="O16" s="54">
        <f t="shared" si="3"/>
        <v>84.8</v>
      </c>
      <c r="P16" s="53" t="s">
        <v>32</v>
      </c>
      <c r="Q16" s="53"/>
    </row>
    <row r="17" spans="1:17" x14ac:dyDescent="0.2">
      <c r="A17" s="33">
        <v>10019775370</v>
      </c>
      <c r="B17" s="33" t="str">
        <f t="shared" si="4"/>
        <v>100*****370</v>
      </c>
      <c r="C17" s="33" t="s">
        <v>50</v>
      </c>
      <c r="D17" s="53" t="s">
        <v>14</v>
      </c>
      <c r="E17" s="33" t="s">
        <v>77</v>
      </c>
      <c r="F17" s="53" t="s">
        <v>7</v>
      </c>
      <c r="G17" s="53" t="s">
        <v>8</v>
      </c>
      <c r="H17" s="44">
        <v>86.1</v>
      </c>
      <c r="I17" s="53">
        <f t="shared" si="0"/>
        <v>43.05</v>
      </c>
      <c r="J17" s="53">
        <v>3.1</v>
      </c>
      <c r="K17" s="33">
        <v>79</v>
      </c>
      <c r="L17" s="54">
        <f t="shared" si="1"/>
        <v>39.5</v>
      </c>
      <c r="M17" s="54">
        <f t="shared" si="2"/>
        <v>82.55</v>
      </c>
      <c r="N17" s="53"/>
      <c r="O17" s="54">
        <f t="shared" si="3"/>
        <v>82.55</v>
      </c>
      <c r="P17" s="53" t="s">
        <v>32</v>
      </c>
      <c r="Q17" s="53"/>
    </row>
    <row r="18" spans="1:17" x14ac:dyDescent="0.2">
      <c r="A18" s="33">
        <v>13852220946</v>
      </c>
      <c r="B18" s="33" t="str">
        <f t="shared" si="4"/>
        <v>138*****946</v>
      </c>
      <c r="C18" s="33" t="s">
        <v>47</v>
      </c>
      <c r="D18" s="53" t="s">
        <v>14</v>
      </c>
      <c r="E18" s="33" t="s">
        <v>77</v>
      </c>
      <c r="F18" s="53" t="s">
        <v>7</v>
      </c>
      <c r="G18" s="53" t="s">
        <v>8</v>
      </c>
      <c r="H18" s="44">
        <v>85.25</v>
      </c>
      <c r="I18" s="54">
        <f t="shared" si="0"/>
        <v>42.625</v>
      </c>
      <c r="J18" s="53">
        <v>2.61</v>
      </c>
      <c r="K18" s="33">
        <v>67.56</v>
      </c>
      <c r="L18" s="54">
        <f t="shared" si="1"/>
        <v>33.78</v>
      </c>
      <c r="M18" s="54">
        <f t="shared" si="2"/>
        <v>76.405000000000001</v>
      </c>
      <c r="N18" s="53"/>
      <c r="O18" s="54">
        <f t="shared" si="3"/>
        <v>76.405000000000001</v>
      </c>
      <c r="P18" s="53" t="s">
        <v>32</v>
      </c>
      <c r="Q18" s="53"/>
    </row>
    <row r="19" spans="1:17" x14ac:dyDescent="0.2">
      <c r="A19" s="33">
        <v>28889299858</v>
      </c>
      <c r="B19" s="33" t="str">
        <f t="shared" si="4"/>
        <v>288*****858</v>
      </c>
      <c r="C19" s="33" t="s">
        <v>48</v>
      </c>
      <c r="D19" s="53" t="s">
        <v>14</v>
      </c>
      <c r="E19" s="33" t="s">
        <v>77</v>
      </c>
      <c r="F19" s="53" t="s">
        <v>7</v>
      </c>
      <c r="G19" s="53" t="s">
        <v>8</v>
      </c>
      <c r="H19" s="44">
        <v>72.599999999999994</v>
      </c>
      <c r="I19" s="53">
        <f t="shared" si="0"/>
        <v>36.299999999999997</v>
      </c>
      <c r="J19" s="53">
        <v>2.73</v>
      </c>
      <c r="K19" s="33">
        <v>70.36</v>
      </c>
      <c r="L19" s="54">
        <f t="shared" si="1"/>
        <v>35.18</v>
      </c>
      <c r="M19" s="54">
        <f t="shared" si="2"/>
        <v>71.47999999999999</v>
      </c>
      <c r="N19" s="53"/>
      <c r="O19" s="54">
        <f t="shared" si="3"/>
        <v>71.47999999999999</v>
      </c>
      <c r="P19" s="53" t="s">
        <v>32</v>
      </c>
      <c r="Q19" s="53"/>
    </row>
    <row r="20" spans="1:17" x14ac:dyDescent="0.2">
      <c r="A20" s="37">
        <v>23453078990</v>
      </c>
      <c r="B20" s="37" t="str">
        <f t="shared" si="4"/>
        <v>234*****990</v>
      </c>
      <c r="C20" s="37" t="s">
        <v>53</v>
      </c>
      <c r="D20" s="49" t="s">
        <v>14</v>
      </c>
      <c r="E20" s="37" t="s">
        <v>88</v>
      </c>
      <c r="F20" s="49" t="s">
        <v>7</v>
      </c>
      <c r="G20" s="49" t="s">
        <v>8</v>
      </c>
      <c r="H20" s="46" t="s">
        <v>34</v>
      </c>
      <c r="I20" s="49">
        <v>0</v>
      </c>
      <c r="J20" s="49">
        <v>3.33</v>
      </c>
      <c r="K20" s="37">
        <v>84.36</v>
      </c>
      <c r="L20" s="52">
        <f t="shared" si="1"/>
        <v>42.18</v>
      </c>
      <c r="M20" s="52">
        <f t="shared" si="2"/>
        <v>42.18</v>
      </c>
      <c r="N20" s="49"/>
      <c r="O20" s="52">
        <f t="shared" si="3"/>
        <v>42.18</v>
      </c>
      <c r="P20" s="39" t="s">
        <v>33</v>
      </c>
      <c r="Q20" s="49"/>
    </row>
    <row r="21" spans="1:17" x14ac:dyDescent="0.2">
      <c r="A21" s="37">
        <v>99219761116</v>
      </c>
      <c r="B21" s="37" t="str">
        <f t="shared" si="4"/>
        <v>992*****116</v>
      </c>
      <c r="C21" s="37" t="s">
        <v>60</v>
      </c>
      <c r="D21" s="49" t="s">
        <v>14</v>
      </c>
      <c r="E21" s="37" t="s">
        <v>77</v>
      </c>
      <c r="F21" s="49" t="s">
        <v>7</v>
      </c>
      <c r="G21" s="49" t="s">
        <v>8</v>
      </c>
      <c r="H21" s="46" t="s">
        <v>34</v>
      </c>
      <c r="I21" s="49">
        <v>0</v>
      </c>
      <c r="J21" s="49">
        <v>3.03</v>
      </c>
      <c r="K21" s="37">
        <v>77.36</v>
      </c>
      <c r="L21" s="52">
        <f t="shared" si="1"/>
        <v>38.68</v>
      </c>
      <c r="M21" s="52">
        <f t="shared" si="2"/>
        <v>38.68</v>
      </c>
      <c r="N21" s="49"/>
      <c r="O21" s="52">
        <f t="shared" si="3"/>
        <v>38.68</v>
      </c>
      <c r="P21" s="39" t="s">
        <v>33</v>
      </c>
      <c r="Q21" s="49"/>
    </row>
    <row r="22" spans="1:17" x14ac:dyDescent="0.2">
      <c r="A22" s="37">
        <v>26414162400</v>
      </c>
      <c r="B22" s="37" t="str">
        <f t="shared" si="4"/>
        <v>264*****400</v>
      </c>
      <c r="C22" s="37" t="s">
        <v>49</v>
      </c>
      <c r="D22" s="49" t="s">
        <v>14</v>
      </c>
      <c r="E22" s="37" t="s">
        <v>77</v>
      </c>
      <c r="F22" s="49" t="s">
        <v>7</v>
      </c>
      <c r="G22" s="49" t="s">
        <v>8</v>
      </c>
      <c r="H22" s="46" t="s">
        <v>34</v>
      </c>
      <c r="I22" s="49">
        <v>0</v>
      </c>
      <c r="J22" s="49">
        <v>2.56</v>
      </c>
      <c r="K22" s="37">
        <v>66.400000000000006</v>
      </c>
      <c r="L22" s="52">
        <f t="shared" si="1"/>
        <v>33.200000000000003</v>
      </c>
      <c r="M22" s="52">
        <f t="shared" si="2"/>
        <v>33.200000000000003</v>
      </c>
      <c r="N22" s="49"/>
      <c r="O22" s="52">
        <f t="shared" si="3"/>
        <v>33.200000000000003</v>
      </c>
      <c r="P22" s="39" t="s">
        <v>33</v>
      </c>
      <c r="Q22" s="49"/>
    </row>
    <row r="23" spans="1:17" x14ac:dyDescent="0.2">
      <c r="A23" s="37">
        <v>10300277460</v>
      </c>
      <c r="B23" s="37" t="str">
        <f t="shared" si="4"/>
        <v>103*****460</v>
      </c>
      <c r="C23" s="37" t="s">
        <v>58</v>
      </c>
      <c r="D23" s="49" t="s">
        <v>14</v>
      </c>
      <c r="E23" s="37" t="s">
        <v>73</v>
      </c>
      <c r="F23" s="49" t="s">
        <v>7</v>
      </c>
      <c r="G23" s="49" t="s">
        <v>8</v>
      </c>
      <c r="H23" s="46" t="s">
        <v>34</v>
      </c>
      <c r="I23" s="49">
        <v>0</v>
      </c>
      <c r="J23" s="49">
        <v>2.34</v>
      </c>
      <c r="K23" s="37">
        <v>61.26</v>
      </c>
      <c r="L23" s="52">
        <f t="shared" si="1"/>
        <v>30.63</v>
      </c>
      <c r="M23" s="52">
        <f t="shared" si="2"/>
        <v>30.63</v>
      </c>
      <c r="N23" s="49"/>
      <c r="O23" s="52">
        <f t="shared" si="3"/>
        <v>30.63</v>
      </c>
      <c r="P23" s="39" t="s">
        <v>33</v>
      </c>
      <c r="Q23" s="49"/>
    </row>
    <row r="26" spans="1:17" ht="20" x14ac:dyDescent="0.2">
      <c r="B26" s="79"/>
      <c r="C26" s="80"/>
      <c r="D26" s="80"/>
      <c r="E26" s="80"/>
      <c r="F26" s="80"/>
      <c r="G26" s="80"/>
    </row>
  </sheetData>
  <sortState xmlns:xlrd2="http://schemas.microsoft.com/office/spreadsheetml/2017/richdata2" ref="A1:Q23">
    <sortCondition descending="1" ref="O2:O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topLeftCell="B1" zoomScaleNormal="100" workbookViewId="0">
      <selection activeCell="G13" sqref="G13"/>
    </sheetView>
  </sheetViews>
  <sheetFormatPr baseColWidth="10" defaultColWidth="8.83203125" defaultRowHeight="16" x14ac:dyDescent="0.2"/>
  <cols>
    <col min="1" max="1" width="21.83203125" style="2" hidden="1" customWidth="1"/>
    <col min="2" max="2" width="19" style="2" bestFit="1" customWidth="1"/>
    <col min="3" max="3" width="13.6640625" style="2" bestFit="1" customWidth="1"/>
    <col min="4" max="4" width="28.83203125" style="2" bestFit="1" customWidth="1"/>
    <col min="5" max="5" width="7" style="2" bestFit="1" customWidth="1"/>
    <col min="6" max="6" width="19.33203125" style="2" bestFit="1" customWidth="1"/>
    <col min="7" max="7" width="15.83203125" style="2" customWidth="1"/>
    <col min="8" max="8" width="11.83203125" style="2" bestFit="1" customWidth="1"/>
    <col min="9" max="9" width="19" style="2" bestFit="1" customWidth="1"/>
    <col min="10" max="10" width="9.6640625" style="2" bestFit="1" customWidth="1"/>
    <col min="11" max="11" width="9.83203125" style="2" bestFit="1" customWidth="1"/>
    <col min="12" max="12" width="8.5" style="2" bestFit="1" customWidth="1"/>
    <col min="13" max="13" width="8.83203125" style="2"/>
    <col min="14" max="14" width="8" style="2" bestFit="1" customWidth="1"/>
    <col min="15" max="15" width="10.5" style="2" bestFit="1" customWidth="1"/>
    <col min="16" max="16" width="31.83203125" style="2" bestFit="1" customWidth="1"/>
    <col min="17" max="16384" width="8.83203125" style="2"/>
  </cols>
  <sheetData>
    <row r="1" spans="1:16" ht="90" x14ac:dyDescent="0.2">
      <c r="A1" s="106" t="s">
        <v>30</v>
      </c>
      <c r="B1" s="107" t="s">
        <v>30</v>
      </c>
      <c r="C1" s="101" t="s">
        <v>0</v>
      </c>
      <c r="D1" s="101" t="s">
        <v>1</v>
      </c>
      <c r="E1" s="101" t="s">
        <v>2</v>
      </c>
      <c r="F1" s="101" t="s">
        <v>27</v>
      </c>
      <c r="G1" s="101" t="s">
        <v>3</v>
      </c>
      <c r="H1" s="101" t="s">
        <v>4</v>
      </c>
      <c r="I1" s="101" t="s">
        <v>80</v>
      </c>
      <c r="J1" s="101" t="s">
        <v>5</v>
      </c>
      <c r="K1" s="101" t="s">
        <v>20</v>
      </c>
      <c r="L1" s="101" t="s">
        <v>23</v>
      </c>
      <c r="M1" s="101" t="s">
        <v>22</v>
      </c>
      <c r="N1" s="101" t="s">
        <v>24</v>
      </c>
      <c r="O1" s="100" t="s">
        <v>21</v>
      </c>
      <c r="P1" s="100" t="s">
        <v>25</v>
      </c>
    </row>
    <row r="2" spans="1:16" x14ac:dyDescent="0.2">
      <c r="A2" s="56">
        <v>40259179300</v>
      </c>
      <c r="B2" s="56" t="str">
        <f t="shared" ref="B2:B33" si="0">CONCATENATE(LEFT(A2,3),REPT("*",5),RIGHT(A2,3))</f>
        <v>402*****300</v>
      </c>
      <c r="C2" s="57" t="s">
        <v>6</v>
      </c>
      <c r="D2" s="56" t="s">
        <v>91</v>
      </c>
      <c r="E2" s="58" t="s">
        <v>7</v>
      </c>
      <c r="F2" s="57" t="s">
        <v>8</v>
      </c>
      <c r="G2" s="59">
        <v>98</v>
      </c>
      <c r="H2" s="57">
        <f t="shared" ref="H2:H16" si="1">G2/2</f>
        <v>49</v>
      </c>
      <c r="I2" s="57">
        <v>3.17</v>
      </c>
      <c r="J2" s="56">
        <v>80.63</v>
      </c>
      <c r="K2" s="60">
        <f t="shared" ref="K2:K33" si="2">J2/2</f>
        <v>40.314999999999998</v>
      </c>
      <c r="L2" s="60">
        <f t="shared" ref="L2:L33" si="3">H2+K2</f>
        <v>89.314999999999998</v>
      </c>
      <c r="M2" s="61"/>
      <c r="N2" s="60">
        <f t="shared" ref="N2:N33" si="4">H2+K2+M2</f>
        <v>89.314999999999998</v>
      </c>
      <c r="O2" s="58" t="s">
        <v>31</v>
      </c>
      <c r="P2" s="61"/>
    </row>
    <row r="3" spans="1:16" x14ac:dyDescent="0.2">
      <c r="A3" s="56">
        <v>22498980046</v>
      </c>
      <c r="B3" s="56" t="str">
        <f t="shared" si="0"/>
        <v>224*****046</v>
      </c>
      <c r="C3" s="57" t="s">
        <v>6</v>
      </c>
      <c r="D3" s="56" t="s">
        <v>91</v>
      </c>
      <c r="E3" s="58" t="s">
        <v>7</v>
      </c>
      <c r="F3" s="57" t="s">
        <v>8</v>
      </c>
      <c r="G3" s="59" t="s">
        <v>67</v>
      </c>
      <c r="H3" s="57">
        <f t="shared" si="1"/>
        <v>46.75</v>
      </c>
      <c r="I3" s="57">
        <v>3.3</v>
      </c>
      <c r="J3" s="56">
        <v>83.66</v>
      </c>
      <c r="K3" s="58">
        <f t="shared" si="2"/>
        <v>41.83</v>
      </c>
      <c r="L3" s="60">
        <f t="shared" si="3"/>
        <v>88.58</v>
      </c>
      <c r="M3" s="61"/>
      <c r="N3" s="60">
        <f t="shared" si="4"/>
        <v>88.58</v>
      </c>
      <c r="O3" s="58" t="s">
        <v>31</v>
      </c>
      <c r="P3" s="61"/>
    </row>
    <row r="4" spans="1:16" x14ac:dyDescent="0.2">
      <c r="A4" s="56">
        <v>20999002922</v>
      </c>
      <c r="B4" s="56" t="str">
        <f t="shared" si="0"/>
        <v>209*****922</v>
      </c>
      <c r="C4" s="57" t="s">
        <v>6</v>
      </c>
      <c r="D4" s="56" t="s">
        <v>75</v>
      </c>
      <c r="E4" s="58" t="s">
        <v>7</v>
      </c>
      <c r="F4" s="57" t="s">
        <v>8</v>
      </c>
      <c r="G4" s="59">
        <v>88.05</v>
      </c>
      <c r="H4" s="92">
        <f t="shared" si="1"/>
        <v>44.024999999999999</v>
      </c>
      <c r="I4" s="57">
        <v>3.43</v>
      </c>
      <c r="J4" s="56">
        <v>86.7</v>
      </c>
      <c r="K4" s="58">
        <f t="shared" si="2"/>
        <v>43.35</v>
      </c>
      <c r="L4" s="60">
        <f t="shared" si="3"/>
        <v>87.375</v>
      </c>
      <c r="M4" s="61"/>
      <c r="N4" s="60">
        <f t="shared" si="4"/>
        <v>87.375</v>
      </c>
      <c r="O4" s="58" t="s">
        <v>31</v>
      </c>
      <c r="P4" s="61"/>
    </row>
    <row r="5" spans="1:16" x14ac:dyDescent="0.2">
      <c r="A5" s="56">
        <v>99687602478</v>
      </c>
      <c r="B5" s="56" t="str">
        <f t="shared" si="0"/>
        <v>996*****478</v>
      </c>
      <c r="C5" s="57" t="s">
        <v>6</v>
      </c>
      <c r="D5" s="56" t="s">
        <v>92</v>
      </c>
      <c r="E5" s="58" t="s">
        <v>7</v>
      </c>
      <c r="F5" s="57" t="s">
        <v>8</v>
      </c>
      <c r="G5" s="59">
        <v>87.7</v>
      </c>
      <c r="H5" s="57">
        <f t="shared" si="1"/>
        <v>43.85</v>
      </c>
      <c r="I5" s="57">
        <v>3.44</v>
      </c>
      <c r="J5" s="56">
        <v>86.93</v>
      </c>
      <c r="K5" s="60">
        <f t="shared" si="2"/>
        <v>43.465000000000003</v>
      </c>
      <c r="L5" s="60">
        <f t="shared" si="3"/>
        <v>87.314999999999998</v>
      </c>
      <c r="M5" s="58"/>
      <c r="N5" s="60">
        <f t="shared" si="4"/>
        <v>87.314999999999998</v>
      </c>
      <c r="O5" s="58" t="s">
        <v>31</v>
      </c>
      <c r="P5" s="58"/>
    </row>
    <row r="6" spans="1:16" x14ac:dyDescent="0.2">
      <c r="A6" s="56">
        <v>99627621798</v>
      </c>
      <c r="B6" s="56" t="str">
        <f t="shared" si="0"/>
        <v>996*****798</v>
      </c>
      <c r="C6" s="57" t="s">
        <v>6</v>
      </c>
      <c r="D6" s="56" t="s">
        <v>91</v>
      </c>
      <c r="E6" s="58" t="s">
        <v>7</v>
      </c>
      <c r="F6" s="57" t="s">
        <v>8</v>
      </c>
      <c r="G6" s="59">
        <v>88.5</v>
      </c>
      <c r="H6" s="57">
        <f t="shared" si="1"/>
        <v>44.25</v>
      </c>
      <c r="I6" s="57">
        <v>3.2</v>
      </c>
      <c r="J6" s="56">
        <v>81.33</v>
      </c>
      <c r="K6" s="60">
        <f t="shared" si="2"/>
        <v>40.664999999999999</v>
      </c>
      <c r="L6" s="60">
        <f t="shared" si="3"/>
        <v>84.914999999999992</v>
      </c>
      <c r="M6" s="61"/>
      <c r="N6" s="60">
        <f t="shared" si="4"/>
        <v>84.914999999999992</v>
      </c>
      <c r="O6" s="58" t="s">
        <v>31</v>
      </c>
      <c r="P6" s="61"/>
    </row>
    <row r="7" spans="1:16" x14ac:dyDescent="0.2">
      <c r="A7" s="56">
        <v>99990185392</v>
      </c>
      <c r="B7" s="56" t="str">
        <f t="shared" si="0"/>
        <v>999*****392</v>
      </c>
      <c r="C7" s="57" t="s">
        <v>6</v>
      </c>
      <c r="D7" s="56" t="s">
        <v>93</v>
      </c>
      <c r="E7" s="58" t="s">
        <v>7</v>
      </c>
      <c r="F7" s="57" t="s">
        <v>8</v>
      </c>
      <c r="G7" s="59">
        <v>77.3</v>
      </c>
      <c r="H7" s="57">
        <f t="shared" si="1"/>
        <v>38.65</v>
      </c>
      <c r="I7" s="57">
        <v>3.67</v>
      </c>
      <c r="J7" s="56">
        <v>92.3</v>
      </c>
      <c r="K7" s="58">
        <f t="shared" si="2"/>
        <v>46.15</v>
      </c>
      <c r="L7" s="60">
        <f t="shared" si="3"/>
        <v>84.8</v>
      </c>
      <c r="M7" s="58"/>
      <c r="N7" s="60">
        <f t="shared" si="4"/>
        <v>84.8</v>
      </c>
      <c r="O7" s="58" t="s">
        <v>31</v>
      </c>
      <c r="P7" s="58"/>
    </row>
    <row r="8" spans="1:16" x14ac:dyDescent="0.2">
      <c r="A8" s="62">
        <v>99009689224</v>
      </c>
      <c r="B8" s="62" t="str">
        <f t="shared" si="0"/>
        <v>990*****224</v>
      </c>
      <c r="C8" s="63" t="s">
        <v>6</v>
      </c>
      <c r="D8" s="62" t="s">
        <v>92</v>
      </c>
      <c r="E8" s="64" t="s">
        <v>7</v>
      </c>
      <c r="F8" s="63" t="s">
        <v>9</v>
      </c>
      <c r="G8" s="65">
        <v>91</v>
      </c>
      <c r="H8" s="63">
        <f t="shared" si="1"/>
        <v>45.5</v>
      </c>
      <c r="I8" s="63">
        <v>3.81</v>
      </c>
      <c r="J8" s="62">
        <v>95.56</v>
      </c>
      <c r="K8" s="64">
        <f t="shared" si="2"/>
        <v>47.78</v>
      </c>
      <c r="L8" s="66">
        <f t="shared" si="3"/>
        <v>93.28</v>
      </c>
      <c r="M8" s="64">
        <v>-10</v>
      </c>
      <c r="N8" s="66">
        <f t="shared" si="4"/>
        <v>83.28</v>
      </c>
      <c r="O8" s="64" t="s">
        <v>32</v>
      </c>
      <c r="P8" s="64" t="s">
        <v>89</v>
      </c>
    </row>
    <row r="9" spans="1:16" x14ac:dyDescent="0.2">
      <c r="A9" s="62">
        <v>46675922438</v>
      </c>
      <c r="B9" s="62" t="str">
        <f t="shared" si="0"/>
        <v>466*****438</v>
      </c>
      <c r="C9" s="63" t="s">
        <v>6</v>
      </c>
      <c r="D9" s="62" t="s">
        <v>92</v>
      </c>
      <c r="E9" s="64" t="s">
        <v>7</v>
      </c>
      <c r="F9" s="63" t="s">
        <v>8</v>
      </c>
      <c r="G9" s="65">
        <v>78.7</v>
      </c>
      <c r="H9" s="63">
        <f t="shared" si="1"/>
        <v>39.35</v>
      </c>
      <c r="I9" s="63">
        <v>3.36</v>
      </c>
      <c r="J9" s="62">
        <v>85.06</v>
      </c>
      <c r="K9" s="64">
        <f t="shared" si="2"/>
        <v>42.53</v>
      </c>
      <c r="L9" s="66">
        <f t="shared" si="3"/>
        <v>81.88</v>
      </c>
      <c r="M9" s="67"/>
      <c r="N9" s="66">
        <f t="shared" si="4"/>
        <v>81.88</v>
      </c>
      <c r="O9" s="64" t="s">
        <v>32</v>
      </c>
      <c r="P9" s="67"/>
    </row>
    <row r="10" spans="1:16" x14ac:dyDescent="0.2">
      <c r="A10" s="62">
        <v>99294185456</v>
      </c>
      <c r="B10" s="62" t="str">
        <f t="shared" si="0"/>
        <v>992*****456</v>
      </c>
      <c r="C10" s="63" t="s">
        <v>6</v>
      </c>
      <c r="D10" s="62" t="s">
        <v>92</v>
      </c>
      <c r="E10" s="64" t="s">
        <v>7</v>
      </c>
      <c r="F10" s="63" t="s">
        <v>9</v>
      </c>
      <c r="G10" s="65">
        <v>92</v>
      </c>
      <c r="H10" s="63">
        <f t="shared" si="1"/>
        <v>46</v>
      </c>
      <c r="I10" s="63">
        <v>3.59</v>
      </c>
      <c r="J10" s="62">
        <v>90.43</v>
      </c>
      <c r="K10" s="66">
        <f t="shared" si="2"/>
        <v>45.215000000000003</v>
      </c>
      <c r="L10" s="66">
        <f t="shared" si="3"/>
        <v>91.215000000000003</v>
      </c>
      <c r="M10" s="67">
        <v>-10</v>
      </c>
      <c r="N10" s="66">
        <f t="shared" si="4"/>
        <v>81.215000000000003</v>
      </c>
      <c r="O10" s="64" t="s">
        <v>32</v>
      </c>
      <c r="P10" s="64" t="s">
        <v>89</v>
      </c>
    </row>
    <row r="11" spans="1:16" x14ac:dyDescent="0.2">
      <c r="A11" s="62">
        <v>14003703660</v>
      </c>
      <c r="B11" s="62" t="str">
        <f t="shared" si="0"/>
        <v>140*****660</v>
      </c>
      <c r="C11" s="63" t="s">
        <v>6</v>
      </c>
      <c r="D11" s="62" t="s">
        <v>75</v>
      </c>
      <c r="E11" s="64" t="s">
        <v>7</v>
      </c>
      <c r="F11" s="63" t="s">
        <v>8</v>
      </c>
      <c r="G11" s="65">
        <v>77.349999999999994</v>
      </c>
      <c r="H11" s="93">
        <f t="shared" si="1"/>
        <v>38.674999999999997</v>
      </c>
      <c r="I11" s="63">
        <v>3.28</v>
      </c>
      <c r="J11" s="62">
        <v>83.2</v>
      </c>
      <c r="K11" s="64">
        <f t="shared" si="2"/>
        <v>41.6</v>
      </c>
      <c r="L11" s="66">
        <f t="shared" si="3"/>
        <v>80.275000000000006</v>
      </c>
      <c r="M11" s="67"/>
      <c r="N11" s="66">
        <f t="shared" si="4"/>
        <v>80.275000000000006</v>
      </c>
      <c r="O11" s="64" t="s">
        <v>32</v>
      </c>
      <c r="P11" s="67"/>
    </row>
    <row r="12" spans="1:16" x14ac:dyDescent="0.2">
      <c r="A12" s="62">
        <v>17671798242</v>
      </c>
      <c r="B12" s="62" t="str">
        <f t="shared" si="0"/>
        <v>176*****242</v>
      </c>
      <c r="C12" s="63" t="s">
        <v>6</v>
      </c>
      <c r="D12" s="62" t="s">
        <v>75</v>
      </c>
      <c r="E12" s="64" t="s">
        <v>7</v>
      </c>
      <c r="F12" s="63" t="s">
        <v>8</v>
      </c>
      <c r="G12" s="65" t="s">
        <v>68</v>
      </c>
      <c r="H12" s="63">
        <f t="shared" si="1"/>
        <v>38.950000000000003</v>
      </c>
      <c r="I12" s="63">
        <v>3.22</v>
      </c>
      <c r="J12" s="62">
        <v>81.8</v>
      </c>
      <c r="K12" s="64">
        <f t="shared" si="2"/>
        <v>40.9</v>
      </c>
      <c r="L12" s="66">
        <f t="shared" si="3"/>
        <v>79.849999999999994</v>
      </c>
      <c r="M12" s="67"/>
      <c r="N12" s="66">
        <f t="shared" si="4"/>
        <v>79.849999999999994</v>
      </c>
      <c r="O12" s="64" t="s">
        <v>32</v>
      </c>
      <c r="P12" s="67"/>
    </row>
    <row r="13" spans="1:16" x14ac:dyDescent="0.2">
      <c r="A13" s="62">
        <v>67960034780</v>
      </c>
      <c r="B13" s="62" t="str">
        <f t="shared" si="0"/>
        <v>679*****780</v>
      </c>
      <c r="C13" s="63" t="s">
        <v>6</v>
      </c>
      <c r="D13" s="62" t="s">
        <v>92</v>
      </c>
      <c r="E13" s="64" t="s">
        <v>7</v>
      </c>
      <c r="F13" s="63" t="s">
        <v>8</v>
      </c>
      <c r="G13" s="65">
        <v>75.25</v>
      </c>
      <c r="H13" s="93">
        <f t="shared" si="1"/>
        <v>37.625</v>
      </c>
      <c r="I13" s="63">
        <v>3.32</v>
      </c>
      <c r="J13" s="62">
        <v>84.13</v>
      </c>
      <c r="K13" s="66">
        <f t="shared" si="2"/>
        <v>42.064999999999998</v>
      </c>
      <c r="L13" s="66">
        <f t="shared" si="3"/>
        <v>79.69</v>
      </c>
      <c r="M13" s="67"/>
      <c r="N13" s="66">
        <f t="shared" si="4"/>
        <v>79.69</v>
      </c>
      <c r="O13" s="64" t="s">
        <v>32</v>
      </c>
      <c r="P13" s="67"/>
    </row>
    <row r="14" spans="1:16" x14ac:dyDescent="0.2">
      <c r="A14" s="62">
        <v>23570247224</v>
      </c>
      <c r="B14" s="62" t="str">
        <f t="shared" si="0"/>
        <v>235*****224</v>
      </c>
      <c r="C14" s="63" t="s">
        <v>6</v>
      </c>
      <c r="D14" s="62" t="s">
        <v>92</v>
      </c>
      <c r="E14" s="64" t="s">
        <v>7</v>
      </c>
      <c r="F14" s="63" t="s">
        <v>8</v>
      </c>
      <c r="G14" s="65">
        <v>87.5</v>
      </c>
      <c r="H14" s="63">
        <f t="shared" si="1"/>
        <v>43.75</v>
      </c>
      <c r="I14" s="63">
        <v>2.76</v>
      </c>
      <c r="J14" s="62">
        <v>71.06</v>
      </c>
      <c r="K14" s="64">
        <f t="shared" si="2"/>
        <v>35.53</v>
      </c>
      <c r="L14" s="66">
        <f t="shared" si="3"/>
        <v>79.28</v>
      </c>
      <c r="M14" s="67"/>
      <c r="N14" s="66">
        <f t="shared" si="4"/>
        <v>79.28</v>
      </c>
      <c r="O14" s="64" t="s">
        <v>32</v>
      </c>
      <c r="P14" s="67"/>
    </row>
    <row r="15" spans="1:16" x14ac:dyDescent="0.2">
      <c r="A15" s="62">
        <v>28588895160</v>
      </c>
      <c r="B15" s="62" t="str">
        <f t="shared" si="0"/>
        <v>285*****160</v>
      </c>
      <c r="C15" s="63" t="s">
        <v>6</v>
      </c>
      <c r="D15" s="62" t="s">
        <v>92</v>
      </c>
      <c r="E15" s="64" t="s">
        <v>7</v>
      </c>
      <c r="F15" s="63" t="s">
        <v>8</v>
      </c>
      <c r="G15" s="65">
        <v>75.3</v>
      </c>
      <c r="H15" s="63">
        <f t="shared" si="1"/>
        <v>37.65</v>
      </c>
      <c r="I15" s="63">
        <v>3.21</v>
      </c>
      <c r="J15" s="62">
        <v>81.56</v>
      </c>
      <c r="K15" s="64">
        <f t="shared" si="2"/>
        <v>40.78</v>
      </c>
      <c r="L15" s="66">
        <f t="shared" si="3"/>
        <v>78.430000000000007</v>
      </c>
      <c r="M15" s="67"/>
      <c r="N15" s="66">
        <f t="shared" si="4"/>
        <v>78.430000000000007</v>
      </c>
      <c r="O15" s="64" t="s">
        <v>32</v>
      </c>
      <c r="P15" s="67"/>
    </row>
    <row r="16" spans="1:16" x14ac:dyDescent="0.2">
      <c r="A16" s="62">
        <v>99273592848</v>
      </c>
      <c r="B16" s="62" t="str">
        <f t="shared" si="0"/>
        <v>992*****848</v>
      </c>
      <c r="C16" s="63" t="s">
        <v>6</v>
      </c>
      <c r="D16" s="62" t="s">
        <v>92</v>
      </c>
      <c r="E16" s="64" t="s">
        <v>7</v>
      </c>
      <c r="F16" s="63" t="s">
        <v>8</v>
      </c>
      <c r="G16" s="65">
        <v>76.2</v>
      </c>
      <c r="H16" s="63">
        <f t="shared" si="1"/>
        <v>38.1</v>
      </c>
      <c r="I16" s="63">
        <v>2.5299999999999998</v>
      </c>
      <c r="J16" s="62">
        <v>65.7</v>
      </c>
      <c r="K16" s="64">
        <f t="shared" si="2"/>
        <v>32.85</v>
      </c>
      <c r="L16" s="66">
        <f t="shared" si="3"/>
        <v>70.95</v>
      </c>
      <c r="M16" s="64"/>
      <c r="N16" s="66">
        <f t="shared" si="4"/>
        <v>70.95</v>
      </c>
      <c r="O16" s="64" t="s">
        <v>32</v>
      </c>
      <c r="P16" s="64"/>
    </row>
    <row r="17" spans="1:16" x14ac:dyDescent="0.2">
      <c r="A17" s="68">
        <v>99393891708</v>
      </c>
      <c r="B17" s="68" t="str">
        <f t="shared" si="0"/>
        <v>993*****708</v>
      </c>
      <c r="C17" s="69" t="s">
        <v>6</v>
      </c>
      <c r="D17" s="68" t="s">
        <v>93</v>
      </c>
      <c r="E17" s="70" t="s">
        <v>7</v>
      </c>
      <c r="F17" s="69" t="s">
        <v>8</v>
      </c>
      <c r="G17" s="71" t="s">
        <v>34</v>
      </c>
      <c r="H17" s="69">
        <v>0</v>
      </c>
      <c r="I17" s="69">
        <v>4</v>
      </c>
      <c r="J17" s="68">
        <v>100</v>
      </c>
      <c r="K17" s="70">
        <f t="shared" si="2"/>
        <v>50</v>
      </c>
      <c r="L17" s="72">
        <f t="shared" si="3"/>
        <v>50</v>
      </c>
      <c r="M17" s="73"/>
      <c r="N17" s="72">
        <f t="shared" si="4"/>
        <v>50</v>
      </c>
      <c r="O17" s="70" t="s">
        <v>33</v>
      </c>
      <c r="P17" s="73"/>
    </row>
    <row r="18" spans="1:16" x14ac:dyDescent="0.2">
      <c r="A18" s="68">
        <v>36256754794</v>
      </c>
      <c r="B18" s="68" t="str">
        <f t="shared" si="0"/>
        <v>362*****794</v>
      </c>
      <c r="C18" s="69" t="s">
        <v>6</v>
      </c>
      <c r="D18" s="68" t="s">
        <v>92</v>
      </c>
      <c r="E18" s="70" t="s">
        <v>7</v>
      </c>
      <c r="F18" s="69" t="s">
        <v>8</v>
      </c>
      <c r="G18" s="71" t="s">
        <v>34</v>
      </c>
      <c r="H18" s="69">
        <v>0</v>
      </c>
      <c r="I18" s="69">
        <v>2.46</v>
      </c>
      <c r="J18" s="68">
        <v>64.06</v>
      </c>
      <c r="K18" s="70">
        <f t="shared" si="2"/>
        <v>32.03</v>
      </c>
      <c r="L18" s="72">
        <f t="shared" si="3"/>
        <v>32.03</v>
      </c>
      <c r="M18" s="73">
        <v>15</v>
      </c>
      <c r="N18" s="72">
        <f t="shared" si="4"/>
        <v>47.03</v>
      </c>
      <c r="O18" s="70" t="s">
        <v>33</v>
      </c>
      <c r="P18" s="73" t="s">
        <v>94</v>
      </c>
    </row>
    <row r="19" spans="1:16" x14ac:dyDescent="0.2">
      <c r="A19" s="68">
        <v>99588469378</v>
      </c>
      <c r="B19" s="68" t="str">
        <f t="shared" si="0"/>
        <v>995*****378</v>
      </c>
      <c r="C19" s="69" t="s">
        <v>6</v>
      </c>
      <c r="D19" s="68" t="s">
        <v>91</v>
      </c>
      <c r="E19" s="70" t="s">
        <v>7</v>
      </c>
      <c r="F19" s="69" t="s">
        <v>8</v>
      </c>
      <c r="G19" s="71" t="s">
        <v>34</v>
      </c>
      <c r="H19" s="69">
        <v>0</v>
      </c>
      <c r="I19" s="69">
        <v>3.36</v>
      </c>
      <c r="J19" s="68">
        <v>85.06</v>
      </c>
      <c r="K19" s="70">
        <f t="shared" si="2"/>
        <v>42.53</v>
      </c>
      <c r="L19" s="72">
        <f t="shared" si="3"/>
        <v>42.53</v>
      </c>
      <c r="M19" s="73"/>
      <c r="N19" s="72">
        <f t="shared" si="4"/>
        <v>42.53</v>
      </c>
      <c r="O19" s="70" t="s">
        <v>33</v>
      </c>
      <c r="P19" s="73"/>
    </row>
    <row r="20" spans="1:16" x14ac:dyDescent="0.2">
      <c r="A20" s="68">
        <v>10295702152</v>
      </c>
      <c r="B20" s="68" t="str">
        <f t="shared" si="0"/>
        <v>102*****152</v>
      </c>
      <c r="C20" s="69" t="s">
        <v>6</v>
      </c>
      <c r="D20" s="68" t="s">
        <v>75</v>
      </c>
      <c r="E20" s="70" t="s">
        <v>7</v>
      </c>
      <c r="F20" s="69" t="s">
        <v>8</v>
      </c>
      <c r="G20" s="71" t="s">
        <v>34</v>
      </c>
      <c r="H20" s="69">
        <v>0</v>
      </c>
      <c r="I20" s="69">
        <v>3.25</v>
      </c>
      <c r="J20" s="68">
        <v>82.5</v>
      </c>
      <c r="K20" s="70">
        <f t="shared" si="2"/>
        <v>41.25</v>
      </c>
      <c r="L20" s="72">
        <f t="shared" si="3"/>
        <v>41.25</v>
      </c>
      <c r="M20" s="70"/>
      <c r="N20" s="72">
        <f t="shared" si="4"/>
        <v>41.25</v>
      </c>
      <c r="O20" s="70" t="s">
        <v>33</v>
      </c>
      <c r="P20" s="70"/>
    </row>
    <row r="21" spans="1:16" x14ac:dyDescent="0.2">
      <c r="A21" s="68">
        <v>16930548512</v>
      </c>
      <c r="B21" s="68" t="str">
        <f t="shared" si="0"/>
        <v>169*****512</v>
      </c>
      <c r="C21" s="69" t="s">
        <v>6</v>
      </c>
      <c r="D21" s="68" t="s">
        <v>75</v>
      </c>
      <c r="E21" s="69" t="s">
        <v>7</v>
      </c>
      <c r="F21" s="69" t="s">
        <v>8</v>
      </c>
      <c r="G21" s="71" t="s">
        <v>34</v>
      </c>
      <c r="H21" s="69">
        <v>0</v>
      </c>
      <c r="I21" s="69">
        <v>3.18</v>
      </c>
      <c r="J21" s="68">
        <v>80.86</v>
      </c>
      <c r="K21" s="70">
        <f t="shared" si="2"/>
        <v>40.43</v>
      </c>
      <c r="L21" s="72">
        <f t="shared" si="3"/>
        <v>40.43</v>
      </c>
      <c r="M21" s="74"/>
      <c r="N21" s="72">
        <f t="shared" si="4"/>
        <v>40.43</v>
      </c>
      <c r="O21" s="70" t="s">
        <v>33</v>
      </c>
      <c r="P21" s="74"/>
    </row>
    <row r="22" spans="1:16" x14ac:dyDescent="0.2">
      <c r="A22" s="68">
        <v>11104067448</v>
      </c>
      <c r="B22" s="68" t="str">
        <f t="shared" si="0"/>
        <v>111*****448</v>
      </c>
      <c r="C22" s="69" t="s">
        <v>6</v>
      </c>
      <c r="D22" s="68" t="s">
        <v>91</v>
      </c>
      <c r="E22" s="70" t="s">
        <v>7</v>
      </c>
      <c r="F22" s="69" t="s">
        <v>8</v>
      </c>
      <c r="G22" s="71" t="s">
        <v>34</v>
      </c>
      <c r="H22" s="69">
        <v>0</v>
      </c>
      <c r="I22" s="69">
        <v>3.14</v>
      </c>
      <c r="J22" s="68">
        <v>79.930000000000007</v>
      </c>
      <c r="K22" s="72">
        <f t="shared" si="2"/>
        <v>39.965000000000003</v>
      </c>
      <c r="L22" s="72">
        <f t="shared" si="3"/>
        <v>39.965000000000003</v>
      </c>
      <c r="M22" s="73"/>
      <c r="N22" s="72">
        <f t="shared" si="4"/>
        <v>39.965000000000003</v>
      </c>
      <c r="O22" s="70" t="s">
        <v>33</v>
      </c>
      <c r="P22" s="73"/>
    </row>
    <row r="23" spans="1:16" x14ac:dyDescent="0.2">
      <c r="A23" s="68">
        <v>50053871010</v>
      </c>
      <c r="B23" s="68" t="str">
        <f t="shared" si="0"/>
        <v>500*****010</v>
      </c>
      <c r="C23" s="69" t="s">
        <v>6</v>
      </c>
      <c r="D23" s="68" t="s">
        <v>92</v>
      </c>
      <c r="E23" s="70" t="s">
        <v>7</v>
      </c>
      <c r="F23" s="69" t="s">
        <v>8</v>
      </c>
      <c r="G23" s="71" t="s">
        <v>34</v>
      </c>
      <c r="H23" s="69">
        <v>0</v>
      </c>
      <c r="I23" s="69">
        <v>3.09</v>
      </c>
      <c r="J23" s="68">
        <v>78.760000000000005</v>
      </c>
      <c r="K23" s="70">
        <f t="shared" si="2"/>
        <v>39.380000000000003</v>
      </c>
      <c r="L23" s="72">
        <f t="shared" si="3"/>
        <v>39.380000000000003</v>
      </c>
      <c r="M23" s="73"/>
      <c r="N23" s="72">
        <f t="shared" si="4"/>
        <v>39.380000000000003</v>
      </c>
      <c r="O23" s="70" t="s">
        <v>33</v>
      </c>
      <c r="P23" s="73"/>
    </row>
    <row r="24" spans="1:16" x14ac:dyDescent="0.2">
      <c r="A24" s="68">
        <v>16969131488</v>
      </c>
      <c r="B24" s="68" t="str">
        <f t="shared" si="0"/>
        <v>169*****488</v>
      </c>
      <c r="C24" s="69" t="s">
        <v>6</v>
      </c>
      <c r="D24" s="68" t="s">
        <v>92</v>
      </c>
      <c r="E24" s="70" t="s">
        <v>7</v>
      </c>
      <c r="F24" s="69" t="s">
        <v>8</v>
      </c>
      <c r="G24" s="71" t="s">
        <v>34</v>
      </c>
      <c r="H24" s="69">
        <v>0</v>
      </c>
      <c r="I24" s="69">
        <v>3.07</v>
      </c>
      <c r="J24" s="68">
        <v>78.3</v>
      </c>
      <c r="K24" s="70">
        <f t="shared" si="2"/>
        <v>39.15</v>
      </c>
      <c r="L24" s="72">
        <f t="shared" si="3"/>
        <v>39.15</v>
      </c>
      <c r="M24" s="73"/>
      <c r="N24" s="72">
        <f t="shared" si="4"/>
        <v>39.15</v>
      </c>
      <c r="O24" s="70" t="s">
        <v>33</v>
      </c>
      <c r="P24" s="73"/>
    </row>
    <row r="25" spans="1:16" x14ac:dyDescent="0.2">
      <c r="A25" s="68">
        <v>58996261332</v>
      </c>
      <c r="B25" s="68" t="str">
        <f t="shared" si="0"/>
        <v>589*****332</v>
      </c>
      <c r="C25" s="69" t="s">
        <v>6</v>
      </c>
      <c r="D25" s="68" t="s">
        <v>91</v>
      </c>
      <c r="E25" s="70" t="s">
        <v>7</v>
      </c>
      <c r="F25" s="69" t="s">
        <v>8</v>
      </c>
      <c r="G25" s="71" t="s">
        <v>34</v>
      </c>
      <c r="H25" s="69">
        <v>0</v>
      </c>
      <c r="I25" s="69">
        <v>3.03</v>
      </c>
      <c r="J25" s="68">
        <v>77.36</v>
      </c>
      <c r="K25" s="70">
        <f t="shared" si="2"/>
        <v>38.68</v>
      </c>
      <c r="L25" s="72">
        <f t="shared" si="3"/>
        <v>38.68</v>
      </c>
      <c r="M25" s="73"/>
      <c r="N25" s="72">
        <f t="shared" si="4"/>
        <v>38.68</v>
      </c>
      <c r="O25" s="70" t="s">
        <v>33</v>
      </c>
      <c r="P25" s="73"/>
    </row>
    <row r="26" spans="1:16" x14ac:dyDescent="0.2">
      <c r="A26" s="68">
        <v>10001993058</v>
      </c>
      <c r="B26" s="68" t="str">
        <f t="shared" si="0"/>
        <v>100*****058</v>
      </c>
      <c r="C26" s="69" t="s">
        <v>6</v>
      </c>
      <c r="D26" s="68" t="s">
        <v>92</v>
      </c>
      <c r="E26" s="70" t="s">
        <v>7</v>
      </c>
      <c r="F26" s="69" t="s">
        <v>8</v>
      </c>
      <c r="G26" s="71" t="s">
        <v>34</v>
      </c>
      <c r="H26" s="69">
        <v>0</v>
      </c>
      <c r="I26" s="69">
        <v>2.93</v>
      </c>
      <c r="J26" s="68">
        <v>75.03</v>
      </c>
      <c r="K26" s="72">
        <f t="shared" si="2"/>
        <v>37.515000000000001</v>
      </c>
      <c r="L26" s="72">
        <f t="shared" si="3"/>
        <v>37.515000000000001</v>
      </c>
      <c r="M26" s="73"/>
      <c r="N26" s="72">
        <f t="shared" si="4"/>
        <v>37.515000000000001</v>
      </c>
      <c r="O26" s="70" t="s">
        <v>33</v>
      </c>
      <c r="P26" s="73"/>
    </row>
    <row r="27" spans="1:16" x14ac:dyDescent="0.2">
      <c r="A27" s="68">
        <v>11792184250</v>
      </c>
      <c r="B27" s="68" t="str">
        <f t="shared" si="0"/>
        <v>117*****250</v>
      </c>
      <c r="C27" s="69" t="s">
        <v>6</v>
      </c>
      <c r="D27" s="68" t="s">
        <v>92</v>
      </c>
      <c r="E27" s="70" t="s">
        <v>7</v>
      </c>
      <c r="F27" s="69" t="s">
        <v>8</v>
      </c>
      <c r="G27" s="71" t="s">
        <v>34</v>
      </c>
      <c r="H27" s="69">
        <v>0</v>
      </c>
      <c r="I27" s="69">
        <v>2.83</v>
      </c>
      <c r="J27" s="68">
        <v>72.7</v>
      </c>
      <c r="K27" s="70">
        <f t="shared" si="2"/>
        <v>36.35</v>
      </c>
      <c r="L27" s="72">
        <f t="shared" si="3"/>
        <v>36.35</v>
      </c>
      <c r="M27" s="73"/>
      <c r="N27" s="72">
        <f t="shared" si="4"/>
        <v>36.35</v>
      </c>
      <c r="O27" s="70" t="s">
        <v>33</v>
      </c>
      <c r="P27" s="73"/>
    </row>
    <row r="28" spans="1:16" x14ac:dyDescent="0.2">
      <c r="A28" s="68">
        <v>19829536430</v>
      </c>
      <c r="B28" s="68" t="str">
        <f t="shared" si="0"/>
        <v>198*****430</v>
      </c>
      <c r="C28" s="69" t="s">
        <v>6</v>
      </c>
      <c r="D28" s="68" t="s">
        <v>91</v>
      </c>
      <c r="E28" s="70" t="s">
        <v>7</v>
      </c>
      <c r="F28" s="69" t="s">
        <v>8</v>
      </c>
      <c r="G28" s="71" t="s">
        <v>34</v>
      </c>
      <c r="H28" s="69">
        <v>0</v>
      </c>
      <c r="I28" s="69">
        <v>2.67</v>
      </c>
      <c r="J28" s="68">
        <v>68.959999999999994</v>
      </c>
      <c r="K28" s="70">
        <f t="shared" si="2"/>
        <v>34.479999999999997</v>
      </c>
      <c r="L28" s="72">
        <f t="shared" si="3"/>
        <v>34.479999999999997</v>
      </c>
      <c r="M28" s="73"/>
      <c r="N28" s="72">
        <f t="shared" si="4"/>
        <v>34.479999999999997</v>
      </c>
      <c r="O28" s="70" t="s">
        <v>33</v>
      </c>
      <c r="P28" s="73"/>
    </row>
    <row r="29" spans="1:16" x14ac:dyDescent="0.2">
      <c r="A29" s="68">
        <v>19385334006</v>
      </c>
      <c r="B29" s="68" t="str">
        <f t="shared" si="0"/>
        <v>193*****006</v>
      </c>
      <c r="C29" s="69" t="s">
        <v>6</v>
      </c>
      <c r="D29" s="68" t="s">
        <v>92</v>
      </c>
      <c r="E29" s="70" t="s">
        <v>7</v>
      </c>
      <c r="F29" s="69" t="s">
        <v>8</v>
      </c>
      <c r="G29" s="71" t="s">
        <v>34</v>
      </c>
      <c r="H29" s="69">
        <v>0</v>
      </c>
      <c r="I29" s="69">
        <v>2.66</v>
      </c>
      <c r="J29" s="68">
        <v>68.73</v>
      </c>
      <c r="K29" s="72">
        <f t="shared" si="2"/>
        <v>34.365000000000002</v>
      </c>
      <c r="L29" s="72">
        <f t="shared" si="3"/>
        <v>34.365000000000002</v>
      </c>
      <c r="M29" s="73"/>
      <c r="N29" s="72">
        <f t="shared" si="4"/>
        <v>34.365000000000002</v>
      </c>
      <c r="O29" s="70" t="s">
        <v>33</v>
      </c>
      <c r="P29" s="73"/>
    </row>
    <row r="30" spans="1:16" x14ac:dyDescent="0.2">
      <c r="A30" s="68">
        <v>18919949594</v>
      </c>
      <c r="B30" s="68" t="str">
        <f t="shared" si="0"/>
        <v>189*****594</v>
      </c>
      <c r="C30" s="69" t="s">
        <v>6</v>
      </c>
      <c r="D30" s="68" t="s">
        <v>92</v>
      </c>
      <c r="E30" s="70" t="s">
        <v>7</v>
      </c>
      <c r="F30" s="69" t="s">
        <v>8</v>
      </c>
      <c r="G30" s="71" t="s">
        <v>34</v>
      </c>
      <c r="H30" s="69">
        <v>0</v>
      </c>
      <c r="I30" s="69">
        <v>2.63</v>
      </c>
      <c r="J30" s="68">
        <v>68.03</v>
      </c>
      <c r="K30" s="72">
        <f t="shared" si="2"/>
        <v>34.015000000000001</v>
      </c>
      <c r="L30" s="72">
        <f t="shared" si="3"/>
        <v>34.015000000000001</v>
      </c>
      <c r="M30" s="70"/>
      <c r="N30" s="72">
        <f t="shared" si="4"/>
        <v>34.015000000000001</v>
      </c>
      <c r="O30" s="70" t="s">
        <v>33</v>
      </c>
      <c r="P30" s="70"/>
    </row>
    <row r="31" spans="1:16" x14ac:dyDescent="0.2">
      <c r="A31" s="68">
        <v>19438196988</v>
      </c>
      <c r="B31" s="68" t="str">
        <f t="shared" si="0"/>
        <v>194*****988</v>
      </c>
      <c r="C31" s="69" t="s">
        <v>6</v>
      </c>
      <c r="D31" s="68" t="s">
        <v>92</v>
      </c>
      <c r="E31" s="70" t="s">
        <v>7</v>
      </c>
      <c r="F31" s="69" t="s">
        <v>8</v>
      </c>
      <c r="G31" s="71" t="s">
        <v>34</v>
      </c>
      <c r="H31" s="69">
        <v>0</v>
      </c>
      <c r="I31" s="69">
        <v>2.58</v>
      </c>
      <c r="J31" s="68">
        <v>66.86</v>
      </c>
      <c r="K31" s="70">
        <f t="shared" si="2"/>
        <v>33.43</v>
      </c>
      <c r="L31" s="72">
        <f t="shared" si="3"/>
        <v>33.43</v>
      </c>
      <c r="M31" s="73"/>
      <c r="N31" s="72">
        <f t="shared" si="4"/>
        <v>33.43</v>
      </c>
      <c r="O31" s="70" t="s">
        <v>33</v>
      </c>
      <c r="P31" s="73"/>
    </row>
    <row r="32" spans="1:16" x14ac:dyDescent="0.2">
      <c r="A32" s="68">
        <v>10484093504</v>
      </c>
      <c r="B32" s="68" t="str">
        <f t="shared" si="0"/>
        <v>104*****504</v>
      </c>
      <c r="C32" s="69" t="s">
        <v>6</v>
      </c>
      <c r="D32" s="68" t="s">
        <v>91</v>
      </c>
      <c r="E32" s="70" t="s">
        <v>7</v>
      </c>
      <c r="F32" s="69" t="s">
        <v>8</v>
      </c>
      <c r="G32" s="71" t="s">
        <v>34</v>
      </c>
      <c r="H32" s="69">
        <v>0</v>
      </c>
      <c r="I32" s="69" t="s">
        <v>44</v>
      </c>
      <c r="J32" s="68">
        <v>0</v>
      </c>
      <c r="K32" s="72">
        <f t="shared" si="2"/>
        <v>0</v>
      </c>
      <c r="L32" s="72">
        <f t="shared" si="3"/>
        <v>0</v>
      </c>
      <c r="M32" s="73"/>
      <c r="N32" s="72">
        <f t="shared" si="4"/>
        <v>0</v>
      </c>
      <c r="O32" s="70" t="s">
        <v>33</v>
      </c>
      <c r="P32" s="73"/>
    </row>
    <row r="33" spans="1:16" x14ac:dyDescent="0.2">
      <c r="A33" s="68">
        <v>37576142544</v>
      </c>
      <c r="B33" s="68" t="str">
        <f t="shared" si="0"/>
        <v>375*****544</v>
      </c>
      <c r="C33" s="69" t="s">
        <v>6</v>
      </c>
      <c r="D33" s="68" t="s">
        <v>91</v>
      </c>
      <c r="E33" s="70" t="s">
        <v>7</v>
      </c>
      <c r="F33" s="69" t="s">
        <v>8</v>
      </c>
      <c r="G33" s="71" t="s">
        <v>34</v>
      </c>
      <c r="H33" s="69">
        <v>0</v>
      </c>
      <c r="I33" s="69" t="s">
        <v>44</v>
      </c>
      <c r="J33" s="68">
        <v>0</v>
      </c>
      <c r="K33" s="70">
        <f t="shared" si="2"/>
        <v>0</v>
      </c>
      <c r="L33" s="72">
        <f t="shared" si="3"/>
        <v>0</v>
      </c>
      <c r="M33" s="70"/>
      <c r="N33" s="72">
        <f t="shared" si="4"/>
        <v>0</v>
      </c>
      <c r="O33" s="70" t="s">
        <v>33</v>
      </c>
      <c r="P33" s="70"/>
    </row>
  </sheetData>
  <sortState xmlns:xlrd2="http://schemas.microsoft.com/office/spreadsheetml/2017/richdata2" ref="A1:P33">
    <sortCondition descending="1" ref="N2:N3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"/>
  <sheetViews>
    <sheetView topLeftCell="B1" workbookViewId="0">
      <selection activeCell="F20" sqref="F20"/>
    </sheetView>
  </sheetViews>
  <sheetFormatPr baseColWidth="10" defaultColWidth="8.83203125" defaultRowHeight="16" x14ac:dyDescent="0.2"/>
  <cols>
    <col min="1" max="1" width="20.5" style="2" hidden="1" customWidth="1"/>
    <col min="2" max="2" width="19" style="2" bestFit="1" customWidth="1"/>
    <col min="3" max="3" width="33.33203125" style="2" bestFit="1" customWidth="1"/>
    <col min="4" max="4" width="8.83203125" style="2"/>
    <col min="5" max="5" width="7" style="2" bestFit="1" customWidth="1"/>
    <col min="6" max="6" width="15.83203125" style="2" customWidth="1"/>
    <col min="7" max="7" width="13.33203125" style="2" customWidth="1"/>
    <col min="8" max="8" width="8.5" style="2" bestFit="1" customWidth="1"/>
    <col min="9" max="9" width="10.6640625" style="2" customWidth="1"/>
    <col min="10" max="10" width="11.6640625" style="2" customWidth="1"/>
    <col min="11" max="11" width="10.33203125" style="2" customWidth="1"/>
    <col min="12" max="12" width="9" style="2" bestFit="1" customWidth="1"/>
    <col min="13" max="13" width="8.83203125" style="2"/>
    <col min="14" max="14" width="9" style="2" bestFit="1" customWidth="1"/>
    <col min="15" max="15" width="11.83203125" style="2" customWidth="1"/>
    <col min="16" max="16" width="13.5" style="2" bestFit="1" customWidth="1"/>
    <col min="17" max="16384" width="8.83203125" style="2"/>
  </cols>
  <sheetData>
    <row r="1" spans="1:16" ht="80" customHeight="1" x14ac:dyDescent="0.2">
      <c r="A1" s="27" t="s">
        <v>30</v>
      </c>
      <c r="B1" s="107" t="s">
        <v>30</v>
      </c>
      <c r="C1" s="109" t="s">
        <v>0</v>
      </c>
      <c r="D1" s="109" t="s">
        <v>1</v>
      </c>
      <c r="E1" s="109" t="s">
        <v>2</v>
      </c>
      <c r="F1" s="109" t="s">
        <v>27</v>
      </c>
      <c r="G1" s="109" t="s">
        <v>3</v>
      </c>
      <c r="H1" s="109" t="s">
        <v>4</v>
      </c>
      <c r="I1" s="109" t="s">
        <v>80</v>
      </c>
      <c r="J1" s="109" t="s">
        <v>5</v>
      </c>
      <c r="K1" s="109" t="s">
        <v>20</v>
      </c>
      <c r="L1" s="109" t="s">
        <v>23</v>
      </c>
      <c r="M1" s="109" t="s">
        <v>22</v>
      </c>
      <c r="N1" s="109" t="s">
        <v>24</v>
      </c>
      <c r="O1" s="110" t="s">
        <v>21</v>
      </c>
      <c r="P1" s="110" t="s">
        <v>25</v>
      </c>
    </row>
    <row r="2" spans="1:16" ht="17" x14ac:dyDescent="0.2">
      <c r="A2" s="20">
        <v>33791323348</v>
      </c>
      <c r="B2" s="20" t="str">
        <f>CONCATENATE(LEFT(A2,3),REPT("*",5),RIGHT(A2,3))</f>
        <v>337*****348</v>
      </c>
      <c r="C2" s="5" t="s">
        <v>17</v>
      </c>
      <c r="D2" s="5" t="s">
        <v>18</v>
      </c>
      <c r="E2" s="5" t="s">
        <v>7</v>
      </c>
      <c r="F2" s="5" t="s">
        <v>8</v>
      </c>
      <c r="G2" s="48">
        <v>83.6</v>
      </c>
      <c r="H2" s="5">
        <f>G2/2</f>
        <v>41.8</v>
      </c>
      <c r="I2" s="5">
        <v>2.5</v>
      </c>
      <c r="J2" s="20">
        <v>65</v>
      </c>
      <c r="K2" s="5">
        <f>J2/2</f>
        <v>32.5</v>
      </c>
      <c r="L2" s="5">
        <f>H2+K2</f>
        <v>74.3</v>
      </c>
      <c r="M2" s="5"/>
      <c r="N2" s="5">
        <f>L2+(M2)</f>
        <v>74.3</v>
      </c>
      <c r="O2" s="7" t="s">
        <v>31</v>
      </c>
      <c r="P2" s="5"/>
    </row>
    <row r="3" spans="1:16" ht="17" x14ac:dyDescent="0.2">
      <c r="A3" s="26">
        <v>49216476278</v>
      </c>
      <c r="B3" s="26" t="str">
        <f>CONCATENATE(LEFT(A3,3),REPT("*",5),RIGHT(A3,3))</f>
        <v>492*****278</v>
      </c>
      <c r="C3" s="10" t="s">
        <v>17</v>
      </c>
      <c r="D3" s="10" t="s">
        <v>18</v>
      </c>
      <c r="E3" s="10" t="s">
        <v>7</v>
      </c>
      <c r="F3" s="10" t="s">
        <v>8</v>
      </c>
      <c r="G3" s="75" t="s">
        <v>34</v>
      </c>
      <c r="H3" s="10">
        <v>0</v>
      </c>
      <c r="I3" s="10">
        <v>2.48</v>
      </c>
      <c r="J3" s="26">
        <v>64.53</v>
      </c>
      <c r="K3" s="10">
        <f>J3/2</f>
        <v>32.265000000000001</v>
      </c>
      <c r="L3" s="10">
        <f>H3+K3</f>
        <v>32.265000000000001</v>
      </c>
      <c r="M3" s="10"/>
      <c r="N3" s="10">
        <f>L3+(M3)</f>
        <v>32.265000000000001</v>
      </c>
      <c r="O3" s="23" t="s">
        <v>33</v>
      </c>
      <c r="P3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topLeftCell="B1" workbookViewId="0">
      <selection activeCell="O23" sqref="O23"/>
    </sheetView>
  </sheetViews>
  <sheetFormatPr baseColWidth="10" defaultColWidth="8.83203125" defaultRowHeight="16" x14ac:dyDescent="0.2"/>
  <cols>
    <col min="1" max="1" width="19.33203125" style="2" hidden="1" customWidth="1"/>
    <col min="2" max="2" width="19" style="2" bestFit="1" customWidth="1"/>
    <col min="3" max="3" width="32" style="2" bestFit="1" customWidth="1"/>
    <col min="4" max="4" width="31" style="2" bestFit="1" customWidth="1"/>
    <col min="5" max="5" width="6" style="2" bestFit="1" customWidth="1"/>
    <col min="6" max="6" width="15.33203125" style="2" customWidth="1"/>
    <col min="7" max="7" width="14.1640625" style="2" customWidth="1"/>
    <col min="8" max="8" width="8.5" style="2" bestFit="1" customWidth="1"/>
    <col min="9" max="10" width="9.83203125" style="2" customWidth="1"/>
    <col min="11" max="11" width="10" style="2" customWidth="1"/>
    <col min="12" max="12" width="9" style="2" bestFit="1" customWidth="1"/>
    <col min="13" max="13" width="8.83203125" style="2" bestFit="1" customWidth="1"/>
    <col min="14" max="14" width="8" style="2" bestFit="1" customWidth="1"/>
    <col min="15" max="15" width="10.5" style="2" bestFit="1" customWidth="1"/>
    <col min="16" max="16" width="32.1640625" style="2" bestFit="1" customWidth="1"/>
    <col min="17" max="16384" width="8.83203125" style="2"/>
  </cols>
  <sheetData>
    <row r="1" spans="1:16" ht="75" x14ac:dyDescent="0.2">
      <c r="A1" s="41" t="s">
        <v>30</v>
      </c>
      <c r="B1" s="107" t="s">
        <v>30</v>
      </c>
      <c r="C1" s="99" t="s">
        <v>0</v>
      </c>
      <c r="D1" s="99" t="s">
        <v>1</v>
      </c>
      <c r="E1" s="99" t="s">
        <v>2</v>
      </c>
      <c r="F1" s="99" t="s">
        <v>27</v>
      </c>
      <c r="G1" s="99" t="s">
        <v>3</v>
      </c>
      <c r="H1" s="99" t="s">
        <v>4</v>
      </c>
      <c r="I1" s="99" t="s">
        <v>80</v>
      </c>
      <c r="J1" s="99" t="s">
        <v>5</v>
      </c>
      <c r="K1" s="99" t="s">
        <v>20</v>
      </c>
      <c r="L1" s="99" t="s">
        <v>23</v>
      </c>
      <c r="M1" s="99" t="s">
        <v>22</v>
      </c>
      <c r="N1" s="99" t="s">
        <v>24</v>
      </c>
      <c r="O1" s="98" t="s">
        <v>21</v>
      </c>
      <c r="P1" s="98" t="s">
        <v>25</v>
      </c>
    </row>
    <row r="2" spans="1:16" x14ac:dyDescent="0.2">
      <c r="A2" s="30">
        <v>10289703752</v>
      </c>
      <c r="B2" s="30" t="str">
        <f t="shared" ref="B2:B29" si="0">CONCATENATE(LEFT(A2,3),REPT("*",5),RIGHT(A2,3))</f>
        <v>102*****752</v>
      </c>
      <c r="C2" s="50" t="s">
        <v>10</v>
      </c>
      <c r="D2" s="30" t="s">
        <v>41</v>
      </c>
      <c r="E2" s="50" t="s">
        <v>7</v>
      </c>
      <c r="F2" s="50" t="s">
        <v>8</v>
      </c>
      <c r="G2" s="42">
        <v>88</v>
      </c>
      <c r="H2" s="31">
        <f t="shared" ref="H2:H23" si="1">G2/2</f>
        <v>44</v>
      </c>
      <c r="I2" s="31">
        <v>3.18</v>
      </c>
      <c r="J2" s="30">
        <v>80.86</v>
      </c>
      <c r="K2" s="50">
        <f t="shared" ref="K2:K29" si="2">J2/2</f>
        <v>40.43</v>
      </c>
      <c r="L2" s="50">
        <f t="shared" ref="L2:L29" si="3">H2+K2</f>
        <v>84.43</v>
      </c>
      <c r="M2" s="50">
        <v>10</v>
      </c>
      <c r="N2" s="50">
        <f t="shared" ref="N2:N29" si="4">H2+K2+M2</f>
        <v>94.43</v>
      </c>
      <c r="O2" s="50" t="s">
        <v>31</v>
      </c>
      <c r="P2" s="50" t="s">
        <v>94</v>
      </c>
    </row>
    <row r="3" spans="1:16" x14ac:dyDescent="0.2">
      <c r="A3" s="30">
        <v>42281130090</v>
      </c>
      <c r="B3" s="30" t="str">
        <f t="shared" si="0"/>
        <v>422*****090</v>
      </c>
      <c r="C3" s="31" t="s">
        <v>10</v>
      </c>
      <c r="D3" s="30" t="s">
        <v>96</v>
      </c>
      <c r="E3" s="31" t="s">
        <v>7</v>
      </c>
      <c r="F3" s="31" t="s">
        <v>8</v>
      </c>
      <c r="G3" s="42">
        <v>90</v>
      </c>
      <c r="H3" s="31">
        <f t="shared" si="1"/>
        <v>45</v>
      </c>
      <c r="I3" s="31">
        <v>3.55</v>
      </c>
      <c r="J3" s="30">
        <v>89.5</v>
      </c>
      <c r="K3" s="50">
        <f t="shared" si="2"/>
        <v>44.75</v>
      </c>
      <c r="L3" s="50">
        <f t="shared" si="3"/>
        <v>89.75</v>
      </c>
      <c r="M3" s="94"/>
      <c r="N3" s="50">
        <f t="shared" si="4"/>
        <v>89.75</v>
      </c>
      <c r="O3" s="32" t="s">
        <v>31</v>
      </c>
      <c r="P3" s="50"/>
    </row>
    <row r="4" spans="1:16" x14ac:dyDescent="0.2">
      <c r="A4" s="30">
        <v>27203136206</v>
      </c>
      <c r="B4" s="30" t="str">
        <f t="shared" si="0"/>
        <v>272*****206</v>
      </c>
      <c r="C4" s="50" t="s">
        <v>10</v>
      </c>
      <c r="D4" s="30" t="s">
        <v>97</v>
      </c>
      <c r="E4" s="50" t="s">
        <v>7</v>
      </c>
      <c r="F4" s="50" t="s">
        <v>8</v>
      </c>
      <c r="G4" s="42">
        <v>96.5</v>
      </c>
      <c r="H4" s="31">
        <f t="shared" si="1"/>
        <v>48.25</v>
      </c>
      <c r="I4" s="31">
        <v>3.22</v>
      </c>
      <c r="J4" s="30">
        <v>81.8</v>
      </c>
      <c r="K4" s="50">
        <f t="shared" si="2"/>
        <v>40.9</v>
      </c>
      <c r="L4" s="50">
        <f t="shared" si="3"/>
        <v>89.15</v>
      </c>
      <c r="M4" s="50"/>
      <c r="N4" s="50">
        <f t="shared" si="4"/>
        <v>89.15</v>
      </c>
      <c r="O4" s="50" t="s">
        <v>31</v>
      </c>
      <c r="P4" s="50"/>
    </row>
    <row r="5" spans="1:16" x14ac:dyDescent="0.2">
      <c r="A5" s="33">
        <v>10786308610</v>
      </c>
      <c r="B5" s="33" t="str">
        <f t="shared" si="0"/>
        <v>107*****610</v>
      </c>
      <c r="C5" s="53" t="s">
        <v>10</v>
      </c>
      <c r="D5" s="33" t="s">
        <v>96</v>
      </c>
      <c r="E5" s="53" t="s">
        <v>7</v>
      </c>
      <c r="F5" s="53" t="s">
        <v>8</v>
      </c>
      <c r="G5" s="44">
        <v>94</v>
      </c>
      <c r="H5" s="34">
        <f t="shared" si="1"/>
        <v>47</v>
      </c>
      <c r="I5" s="34">
        <v>3.31</v>
      </c>
      <c r="J5" s="33">
        <v>83.9</v>
      </c>
      <c r="K5" s="53">
        <f t="shared" si="2"/>
        <v>41.95</v>
      </c>
      <c r="L5" s="53">
        <f t="shared" si="3"/>
        <v>88.95</v>
      </c>
      <c r="M5" s="53"/>
      <c r="N5" s="53">
        <f t="shared" si="4"/>
        <v>88.95</v>
      </c>
      <c r="O5" s="53" t="s">
        <v>32</v>
      </c>
      <c r="P5" s="53"/>
    </row>
    <row r="6" spans="1:16" x14ac:dyDescent="0.2">
      <c r="A6" s="33">
        <v>17182048102</v>
      </c>
      <c r="B6" s="33" t="str">
        <f t="shared" si="0"/>
        <v>171*****102</v>
      </c>
      <c r="C6" s="53" t="s">
        <v>10</v>
      </c>
      <c r="D6" s="33" t="s">
        <v>96</v>
      </c>
      <c r="E6" s="53" t="s">
        <v>7</v>
      </c>
      <c r="F6" s="53" t="s">
        <v>8</v>
      </c>
      <c r="G6" s="44">
        <v>85.15</v>
      </c>
      <c r="H6" s="90">
        <f t="shared" si="1"/>
        <v>42.575000000000003</v>
      </c>
      <c r="I6" s="34">
        <v>3.55</v>
      </c>
      <c r="J6" s="33">
        <v>89.5</v>
      </c>
      <c r="K6" s="53">
        <f t="shared" si="2"/>
        <v>44.75</v>
      </c>
      <c r="L6" s="54">
        <f t="shared" si="3"/>
        <v>87.325000000000003</v>
      </c>
      <c r="M6" s="53"/>
      <c r="N6" s="54">
        <f t="shared" si="4"/>
        <v>87.325000000000003</v>
      </c>
      <c r="O6" s="53" t="s">
        <v>32</v>
      </c>
      <c r="P6" s="53"/>
    </row>
    <row r="7" spans="1:16" x14ac:dyDescent="0.2">
      <c r="A7" s="33">
        <v>42172510338</v>
      </c>
      <c r="B7" s="33" t="str">
        <f t="shared" si="0"/>
        <v>421*****338</v>
      </c>
      <c r="C7" s="53" t="s">
        <v>10</v>
      </c>
      <c r="D7" s="33" t="s">
        <v>41</v>
      </c>
      <c r="E7" s="53" t="s">
        <v>7</v>
      </c>
      <c r="F7" s="53" t="s">
        <v>8</v>
      </c>
      <c r="G7" s="44">
        <v>82.4</v>
      </c>
      <c r="H7" s="34">
        <f t="shared" si="1"/>
        <v>41.2</v>
      </c>
      <c r="I7" s="34">
        <v>3.56</v>
      </c>
      <c r="J7" s="33">
        <v>89.73</v>
      </c>
      <c r="K7" s="54">
        <f t="shared" si="2"/>
        <v>44.865000000000002</v>
      </c>
      <c r="L7" s="54">
        <f t="shared" si="3"/>
        <v>86.064999999999998</v>
      </c>
      <c r="M7" s="53"/>
      <c r="N7" s="54">
        <f t="shared" si="4"/>
        <v>86.064999999999998</v>
      </c>
      <c r="O7" s="53" t="s">
        <v>32</v>
      </c>
      <c r="P7" s="53"/>
    </row>
    <row r="8" spans="1:16" x14ac:dyDescent="0.2">
      <c r="A8" s="30">
        <v>99408799678</v>
      </c>
      <c r="B8" s="30" t="str">
        <f t="shared" si="0"/>
        <v>994*****678</v>
      </c>
      <c r="C8" s="50" t="s">
        <v>10</v>
      </c>
      <c r="D8" s="30" t="s">
        <v>98</v>
      </c>
      <c r="E8" s="50" t="s">
        <v>7</v>
      </c>
      <c r="F8" s="50" t="s">
        <v>8</v>
      </c>
      <c r="G8" s="42">
        <v>97</v>
      </c>
      <c r="H8" s="31">
        <f t="shared" si="1"/>
        <v>48.5</v>
      </c>
      <c r="I8" s="31">
        <v>2.87</v>
      </c>
      <c r="J8" s="30">
        <v>73.63</v>
      </c>
      <c r="K8" s="51">
        <f t="shared" si="2"/>
        <v>36.814999999999998</v>
      </c>
      <c r="L8" s="51">
        <f t="shared" si="3"/>
        <v>85.314999999999998</v>
      </c>
      <c r="M8" s="50"/>
      <c r="N8" s="51">
        <f t="shared" si="4"/>
        <v>85.314999999999998</v>
      </c>
      <c r="O8" s="50" t="s">
        <v>31</v>
      </c>
      <c r="P8" s="50"/>
    </row>
    <row r="9" spans="1:16" x14ac:dyDescent="0.2">
      <c r="A9" s="30">
        <v>99387885850</v>
      </c>
      <c r="B9" s="30" t="str">
        <f t="shared" si="0"/>
        <v>993*****850</v>
      </c>
      <c r="C9" s="50" t="s">
        <v>10</v>
      </c>
      <c r="D9" s="30" t="s">
        <v>99</v>
      </c>
      <c r="E9" s="50" t="s">
        <v>7</v>
      </c>
      <c r="F9" s="50" t="s">
        <v>8</v>
      </c>
      <c r="G9" s="42">
        <v>88.1</v>
      </c>
      <c r="H9" s="31">
        <f t="shared" si="1"/>
        <v>44.05</v>
      </c>
      <c r="I9" s="31">
        <v>3.09</v>
      </c>
      <c r="J9" s="30">
        <v>78.760000000000005</v>
      </c>
      <c r="K9" s="50">
        <f t="shared" si="2"/>
        <v>39.380000000000003</v>
      </c>
      <c r="L9" s="50">
        <f t="shared" si="3"/>
        <v>83.43</v>
      </c>
      <c r="M9" s="50"/>
      <c r="N9" s="50">
        <f t="shared" si="4"/>
        <v>83.43</v>
      </c>
      <c r="O9" s="50" t="s">
        <v>31</v>
      </c>
      <c r="P9" s="50"/>
    </row>
    <row r="10" spans="1:16" x14ac:dyDescent="0.2">
      <c r="A10" s="30">
        <v>17524181504</v>
      </c>
      <c r="B10" s="30" t="str">
        <f t="shared" si="0"/>
        <v>175*****504</v>
      </c>
      <c r="C10" s="50" t="s">
        <v>10</v>
      </c>
      <c r="D10" s="30" t="s">
        <v>100</v>
      </c>
      <c r="E10" s="50" t="s">
        <v>7</v>
      </c>
      <c r="F10" s="50" t="s">
        <v>8</v>
      </c>
      <c r="G10" s="42">
        <v>95.1</v>
      </c>
      <c r="H10" s="31">
        <f t="shared" si="1"/>
        <v>47.55</v>
      </c>
      <c r="I10" s="31">
        <v>2.66</v>
      </c>
      <c r="J10" s="30">
        <v>68.73</v>
      </c>
      <c r="K10" s="51">
        <f t="shared" si="2"/>
        <v>34.365000000000002</v>
      </c>
      <c r="L10" s="51">
        <f t="shared" si="3"/>
        <v>81.914999999999992</v>
      </c>
      <c r="M10" s="50"/>
      <c r="N10" s="51">
        <f t="shared" si="4"/>
        <v>81.914999999999992</v>
      </c>
      <c r="O10" s="50" t="s">
        <v>31</v>
      </c>
      <c r="P10" s="50"/>
    </row>
    <row r="11" spans="1:16" x14ac:dyDescent="0.2">
      <c r="A11" s="33">
        <v>26822384982</v>
      </c>
      <c r="B11" s="33" t="str">
        <f t="shared" si="0"/>
        <v>268*****982</v>
      </c>
      <c r="C11" s="53" t="s">
        <v>10</v>
      </c>
      <c r="D11" s="33" t="s">
        <v>96</v>
      </c>
      <c r="E11" s="53" t="s">
        <v>7</v>
      </c>
      <c r="F11" s="53" t="s">
        <v>8</v>
      </c>
      <c r="G11" s="44">
        <v>80.599999999999994</v>
      </c>
      <c r="H11" s="34">
        <f t="shared" si="1"/>
        <v>40.299999999999997</v>
      </c>
      <c r="I11" s="34">
        <v>3.22</v>
      </c>
      <c r="J11" s="33">
        <v>81.8</v>
      </c>
      <c r="K11" s="53">
        <f t="shared" si="2"/>
        <v>40.9</v>
      </c>
      <c r="L11" s="53">
        <f t="shared" si="3"/>
        <v>81.199999999999989</v>
      </c>
      <c r="M11" s="53"/>
      <c r="N11" s="53">
        <f t="shared" si="4"/>
        <v>81.199999999999989</v>
      </c>
      <c r="O11" s="53" t="s">
        <v>32</v>
      </c>
      <c r="P11" s="53"/>
    </row>
    <row r="12" spans="1:16" x14ac:dyDescent="0.2">
      <c r="A12" s="33">
        <v>15124399442</v>
      </c>
      <c r="B12" s="33" t="str">
        <f t="shared" si="0"/>
        <v>151*****442</v>
      </c>
      <c r="C12" s="53" t="s">
        <v>10</v>
      </c>
      <c r="D12" s="33" t="s">
        <v>41</v>
      </c>
      <c r="E12" s="53" t="s">
        <v>7</v>
      </c>
      <c r="F12" s="53" t="s">
        <v>8</v>
      </c>
      <c r="G12" s="44">
        <v>73.599999999999994</v>
      </c>
      <c r="H12" s="34">
        <f t="shared" si="1"/>
        <v>36.799999999999997</v>
      </c>
      <c r="I12" s="34">
        <v>3.48</v>
      </c>
      <c r="J12" s="33">
        <v>87.86</v>
      </c>
      <c r="K12" s="53">
        <f t="shared" si="2"/>
        <v>43.93</v>
      </c>
      <c r="L12" s="53">
        <f t="shared" si="3"/>
        <v>80.72999999999999</v>
      </c>
      <c r="M12" s="53"/>
      <c r="N12" s="53">
        <f t="shared" si="4"/>
        <v>80.72999999999999</v>
      </c>
      <c r="O12" s="53" t="s">
        <v>32</v>
      </c>
      <c r="P12" s="53"/>
    </row>
    <row r="13" spans="1:16" x14ac:dyDescent="0.2">
      <c r="A13" s="33">
        <v>29041405476</v>
      </c>
      <c r="B13" s="33" t="str">
        <f t="shared" si="0"/>
        <v>290*****476</v>
      </c>
      <c r="C13" s="53" t="s">
        <v>10</v>
      </c>
      <c r="D13" s="33" t="s">
        <v>99</v>
      </c>
      <c r="E13" s="53" t="s">
        <v>7</v>
      </c>
      <c r="F13" s="53" t="s">
        <v>8</v>
      </c>
      <c r="G13" s="44">
        <v>87.5</v>
      </c>
      <c r="H13" s="34">
        <f t="shared" si="1"/>
        <v>43.75</v>
      </c>
      <c r="I13" s="34">
        <v>2.88</v>
      </c>
      <c r="J13" s="33">
        <v>73.86</v>
      </c>
      <c r="K13" s="53">
        <f t="shared" si="2"/>
        <v>36.93</v>
      </c>
      <c r="L13" s="53">
        <f t="shared" si="3"/>
        <v>80.680000000000007</v>
      </c>
      <c r="M13" s="53"/>
      <c r="N13" s="53">
        <f t="shared" si="4"/>
        <v>80.680000000000007</v>
      </c>
      <c r="O13" s="53" t="s">
        <v>32</v>
      </c>
      <c r="P13" s="53"/>
    </row>
    <row r="14" spans="1:16" x14ac:dyDescent="0.2">
      <c r="A14" s="33">
        <v>99290835140</v>
      </c>
      <c r="B14" s="33" t="str">
        <f t="shared" si="0"/>
        <v>992*****140</v>
      </c>
      <c r="C14" s="53" t="s">
        <v>10</v>
      </c>
      <c r="D14" s="33" t="s">
        <v>98</v>
      </c>
      <c r="E14" s="53" t="s">
        <v>7</v>
      </c>
      <c r="F14" s="53" t="s">
        <v>8</v>
      </c>
      <c r="G14" s="44">
        <v>98.5</v>
      </c>
      <c r="H14" s="34">
        <f t="shared" si="1"/>
        <v>49.25</v>
      </c>
      <c r="I14" s="34">
        <v>2.35</v>
      </c>
      <c r="J14" s="33">
        <v>61.5</v>
      </c>
      <c r="K14" s="53">
        <f t="shared" si="2"/>
        <v>30.75</v>
      </c>
      <c r="L14" s="53">
        <f t="shared" si="3"/>
        <v>80</v>
      </c>
      <c r="M14" s="53"/>
      <c r="N14" s="53">
        <f t="shared" si="4"/>
        <v>80</v>
      </c>
      <c r="O14" s="53" t="s">
        <v>32</v>
      </c>
      <c r="P14" s="53"/>
    </row>
    <row r="15" spans="1:16" x14ac:dyDescent="0.2">
      <c r="A15" s="33">
        <v>48238549564</v>
      </c>
      <c r="B15" s="33" t="str">
        <f t="shared" si="0"/>
        <v>482*****564</v>
      </c>
      <c r="C15" s="53" t="s">
        <v>10</v>
      </c>
      <c r="D15" s="33" t="s">
        <v>41</v>
      </c>
      <c r="E15" s="53" t="s">
        <v>7</v>
      </c>
      <c r="F15" s="53" t="s">
        <v>8</v>
      </c>
      <c r="G15" s="44">
        <v>78.400000000000006</v>
      </c>
      <c r="H15" s="34">
        <f t="shared" si="1"/>
        <v>39.200000000000003</v>
      </c>
      <c r="I15" s="34">
        <v>3.01</v>
      </c>
      <c r="J15" s="33">
        <v>76.900000000000006</v>
      </c>
      <c r="K15" s="53">
        <f t="shared" si="2"/>
        <v>38.450000000000003</v>
      </c>
      <c r="L15" s="53">
        <f t="shared" si="3"/>
        <v>77.650000000000006</v>
      </c>
      <c r="M15" s="53"/>
      <c r="N15" s="53">
        <f t="shared" si="4"/>
        <v>77.650000000000006</v>
      </c>
      <c r="O15" s="53" t="s">
        <v>32</v>
      </c>
      <c r="P15" s="53"/>
    </row>
    <row r="16" spans="1:16" x14ac:dyDescent="0.2">
      <c r="A16" s="33">
        <v>31718277804</v>
      </c>
      <c r="B16" s="33" t="str">
        <f t="shared" si="0"/>
        <v>317*****804</v>
      </c>
      <c r="C16" s="53" t="s">
        <v>10</v>
      </c>
      <c r="D16" s="33" t="s">
        <v>96</v>
      </c>
      <c r="E16" s="53" t="s">
        <v>7</v>
      </c>
      <c r="F16" s="53" t="s">
        <v>8</v>
      </c>
      <c r="G16" s="44">
        <v>73</v>
      </c>
      <c r="H16" s="34">
        <f t="shared" si="1"/>
        <v>36.5</v>
      </c>
      <c r="I16" s="34">
        <v>3.22</v>
      </c>
      <c r="J16" s="33">
        <v>81.8</v>
      </c>
      <c r="K16" s="53">
        <f t="shared" si="2"/>
        <v>40.9</v>
      </c>
      <c r="L16" s="53">
        <f t="shared" si="3"/>
        <v>77.400000000000006</v>
      </c>
      <c r="M16" s="53"/>
      <c r="N16" s="53">
        <f t="shared" si="4"/>
        <v>77.400000000000006</v>
      </c>
      <c r="O16" s="53" t="s">
        <v>32</v>
      </c>
      <c r="P16" s="53"/>
    </row>
    <row r="17" spans="1:16" x14ac:dyDescent="0.2">
      <c r="A17" s="33">
        <v>12493111934</v>
      </c>
      <c r="B17" s="33" t="str">
        <f t="shared" si="0"/>
        <v>124*****934</v>
      </c>
      <c r="C17" s="53" t="s">
        <v>10</v>
      </c>
      <c r="D17" s="33" t="s">
        <v>97</v>
      </c>
      <c r="E17" s="53" t="s">
        <v>7</v>
      </c>
      <c r="F17" s="53" t="s">
        <v>8</v>
      </c>
      <c r="G17" s="44">
        <v>71.099999999999994</v>
      </c>
      <c r="H17" s="34">
        <f t="shared" si="1"/>
        <v>35.549999999999997</v>
      </c>
      <c r="I17" s="34">
        <v>3.29</v>
      </c>
      <c r="J17" s="33">
        <v>83.43</v>
      </c>
      <c r="K17" s="54">
        <f t="shared" si="2"/>
        <v>41.715000000000003</v>
      </c>
      <c r="L17" s="54">
        <f t="shared" si="3"/>
        <v>77.265000000000001</v>
      </c>
      <c r="M17" s="53"/>
      <c r="N17" s="54">
        <f t="shared" si="4"/>
        <v>77.265000000000001</v>
      </c>
      <c r="O17" s="53" t="s">
        <v>32</v>
      </c>
      <c r="P17" s="53"/>
    </row>
    <row r="18" spans="1:16" x14ac:dyDescent="0.2">
      <c r="A18" s="33">
        <v>12865809964</v>
      </c>
      <c r="B18" s="33" t="str">
        <f t="shared" si="0"/>
        <v>128*****964</v>
      </c>
      <c r="C18" s="53" t="s">
        <v>10</v>
      </c>
      <c r="D18" s="33" t="s">
        <v>96</v>
      </c>
      <c r="E18" s="53" t="s">
        <v>7</v>
      </c>
      <c r="F18" s="53" t="s">
        <v>8</v>
      </c>
      <c r="G18" s="44">
        <v>84.25</v>
      </c>
      <c r="H18" s="90">
        <f t="shared" si="1"/>
        <v>42.125</v>
      </c>
      <c r="I18" s="34">
        <v>2.69</v>
      </c>
      <c r="J18" s="33">
        <v>69.430000000000007</v>
      </c>
      <c r="K18" s="54">
        <f t="shared" si="2"/>
        <v>34.715000000000003</v>
      </c>
      <c r="L18" s="53">
        <f t="shared" si="3"/>
        <v>76.84</v>
      </c>
      <c r="M18" s="53"/>
      <c r="N18" s="53">
        <f t="shared" si="4"/>
        <v>76.84</v>
      </c>
      <c r="O18" s="53" t="s">
        <v>32</v>
      </c>
      <c r="P18" s="53"/>
    </row>
    <row r="19" spans="1:16" x14ac:dyDescent="0.2">
      <c r="A19" s="33">
        <v>10435643130</v>
      </c>
      <c r="B19" s="33" t="str">
        <f t="shared" si="0"/>
        <v>104*****130</v>
      </c>
      <c r="C19" s="53" t="s">
        <v>10</v>
      </c>
      <c r="D19" s="33" t="s">
        <v>99</v>
      </c>
      <c r="E19" s="53" t="s">
        <v>7</v>
      </c>
      <c r="F19" s="53" t="s">
        <v>8</v>
      </c>
      <c r="G19" s="44">
        <v>83.15</v>
      </c>
      <c r="H19" s="90">
        <f t="shared" si="1"/>
        <v>41.575000000000003</v>
      </c>
      <c r="I19" s="34">
        <v>2.73</v>
      </c>
      <c r="J19" s="33">
        <v>70.36</v>
      </c>
      <c r="K19" s="53">
        <f t="shared" si="2"/>
        <v>35.18</v>
      </c>
      <c r="L19" s="54">
        <f t="shared" si="3"/>
        <v>76.754999999999995</v>
      </c>
      <c r="M19" s="53"/>
      <c r="N19" s="54">
        <f t="shared" si="4"/>
        <v>76.754999999999995</v>
      </c>
      <c r="O19" s="53" t="s">
        <v>32</v>
      </c>
      <c r="P19" s="53"/>
    </row>
    <row r="20" spans="1:16" x14ac:dyDescent="0.2">
      <c r="A20" s="33">
        <v>32833821606</v>
      </c>
      <c r="B20" s="33" t="str">
        <f t="shared" si="0"/>
        <v>328*****606</v>
      </c>
      <c r="C20" s="53" t="s">
        <v>10</v>
      </c>
      <c r="D20" s="33" t="s">
        <v>41</v>
      </c>
      <c r="E20" s="53" t="s">
        <v>7</v>
      </c>
      <c r="F20" s="53" t="s">
        <v>8</v>
      </c>
      <c r="G20" s="44">
        <v>76.650000000000006</v>
      </c>
      <c r="H20" s="90">
        <f t="shared" si="1"/>
        <v>38.325000000000003</v>
      </c>
      <c r="I20" s="34">
        <v>2.88</v>
      </c>
      <c r="J20" s="33">
        <v>73.86</v>
      </c>
      <c r="K20" s="53">
        <f t="shared" si="2"/>
        <v>36.93</v>
      </c>
      <c r="L20" s="54">
        <f t="shared" si="3"/>
        <v>75.254999999999995</v>
      </c>
      <c r="M20" s="53"/>
      <c r="N20" s="54">
        <f t="shared" si="4"/>
        <v>75.254999999999995</v>
      </c>
      <c r="O20" s="53" t="s">
        <v>32</v>
      </c>
      <c r="P20" s="53"/>
    </row>
    <row r="21" spans="1:16" x14ac:dyDescent="0.2">
      <c r="A21" s="33">
        <v>35527038496</v>
      </c>
      <c r="B21" s="33" t="str">
        <f t="shared" si="0"/>
        <v>355*****496</v>
      </c>
      <c r="C21" s="53" t="s">
        <v>10</v>
      </c>
      <c r="D21" s="33" t="s">
        <v>98</v>
      </c>
      <c r="E21" s="53" t="s">
        <v>7</v>
      </c>
      <c r="F21" s="53" t="s">
        <v>8</v>
      </c>
      <c r="G21" s="44">
        <v>71.8</v>
      </c>
      <c r="H21" s="34">
        <f t="shared" si="1"/>
        <v>35.9</v>
      </c>
      <c r="I21" s="34">
        <v>2.97</v>
      </c>
      <c r="J21" s="33">
        <v>75.959999999999994</v>
      </c>
      <c r="K21" s="53">
        <f t="shared" si="2"/>
        <v>37.979999999999997</v>
      </c>
      <c r="L21" s="53">
        <f t="shared" si="3"/>
        <v>73.88</v>
      </c>
      <c r="M21" s="53"/>
      <c r="N21" s="53">
        <f t="shared" si="4"/>
        <v>73.88</v>
      </c>
      <c r="O21" s="53" t="s">
        <v>32</v>
      </c>
      <c r="P21" s="53"/>
    </row>
    <row r="22" spans="1:16" x14ac:dyDescent="0.2">
      <c r="A22" s="30">
        <v>10114215252</v>
      </c>
      <c r="B22" s="33" t="str">
        <f t="shared" si="0"/>
        <v>101*****252</v>
      </c>
      <c r="C22" s="53" t="s">
        <v>10</v>
      </c>
      <c r="D22" s="33" t="s">
        <v>101</v>
      </c>
      <c r="E22" s="53" t="s">
        <v>7</v>
      </c>
      <c r="F22" s="53" t="s">
        <v>9</v>
      </c>
      <c r="G22" s="44">
        <v>74.2</v>
      </c>
      <c r="H22" s="34">
        <f t="shared" si="1"/>
        <v>37.1</v>
      </c>
      <c r="I22" s="34">
        <v>3.54</v>
      </c>
      <c r="J22" s="33">
        <v>89.26</v>
      </c>
      <c r="K22" s="53">
        <f t="shared" si="2"/>
        <v>44.63</v>
      </c>
      <c r="L22" s="53">
        <f t="shared" si="3"/>
        <v>81.73</v>
      </c>
      <c r="M22" s="53">
        <v>-10</v>
      </c>
      <c r="N22" s="53">
        <f t="shared" si="4"/>
        <v>71.73</v>
      </c>
      <c r="O22" s="53" t="s">
        <v>32</v>
      </c>
      <c r="P22" s="53" t="s">
        <v>95</v>
      </c>
    </row>
    <row r="23" spans="1:16" x14ac:dyDescent="0.2">
      <c r="A23" s="33">
        <v>21277804764</v>
      </c>
      <c r="B23" s="33" t="str">
        <f t="shared" si="0"/>
        <v>212*****764</v>
      </c>
      <c r="C23" s="53" t="s">
        <v>10</v>
      </c>
      <c r="D23" s="33" t="s">
        <v>96</v>
      </c>
      <c r="E23" s="53" t="s">
        <v>7</v>
      </c>
      <c r="F23" s="53" t="s">
        <v>9</v>
      </c>
      <c r="G23" s="44">
        <v>91.5</v>
      </c>
      <c r="H23" s="34">
        <f t="shared" si="1"/>
        <v>45.75</v>
      </c>
      <c r="I23" s="34">
        <v>2.4500000000000002</v>
      </c>
      <c r="J23" s="33">
        <v>63.83</v>
      </c>
      <c r="K23" s="54">
        <f t="shared" si="2"/>
        <v>31.914999999999999</v>
      </c>
      <c r="L23" s="54">
        <f t="shared" si="3"/>
        <v>77.664999999999992</v>
      </c>
      <c r="M23" s="53">
        <v>-10</v>
      </c>
      <c r="N23" s="54">
        <f t="shared" si="4"/>
        <v>67.664999999999992</v>
      </c>
      <c r="O23" s="53" t="s">
        <v>32</v>
      </c>
      <c r="P23" s="53" t="s">
        <v>95</v>
      </c>
    </row>
    <row r="24" spans="1:16" ht="19" customHeight="1" x14ac:dyDescent="0.2">
      <c r="A24" s="37">
        <v>63571100104</v>
      </c>
      <c r="B24" s="37" t="str">
        <f t="shared" si="0"/>
        <v>635*****104</v>
      </c>
      <c r="C24" s="49" t="s">
        <v>10</v>
      </c>
      <c r="D24" s="37" t="s">
        <v>41</v>
      </c>
      <c r="E24" s="49" t="s">
        <v>7</v>
      </c>
      <c r="F24" s="49" t="s">
        <v>8</v>
      </c>
      <c r="G24" s="46" t="s">
        <v>34</v>
      </c>
      <c r="H24" s="38">
        <v>0</v>
      </c>
      <c r="I24" s="38">
        <v>3.2</v>
      </c>
      <c r="J24" s="37">
        <v>81.33</v>
      </c>
      <c r="K24" s="52">
        <f t="shared" si="2"/>
        <v>40.664999999999999</v>
      </c>
      <c r="L24" s="52">
        <f t="shared" si="3"/>
        <v>40.664999999999999</v>
      </c>
      <c r="M24" s="49"/>
      <c r="N24" s="52">
        <f t="shared" si="4"/>
        <v>40.664999999999999</v>
      </c>
      <c r="O24" s="49" t="s">
        <v>33</v>
      </c>
      <c r="P24" s="49"/>
    </row>
    <row r="25" spans="1:16" ht="19" customHeight="1" x14ac:dyDescent="0.2">
      <c r="A25" s="37">
        <v>28067022940</v>
      </c>
      <c r="B25" s="37" t="str">
        <f t="shared" si="0"/>
        <v>280*****940</v>
      </c>
      <c r="C25" s="49" t="s">
        <v>10</v>
      </c>
      <c r="D25" s="37" t="s">
        <v>97</v>
      </c>
      <c r="E25" s="49" t="s">
        <v>7</v>
      </c>
      <c r="F25" s="49" t="s">
        <v>8</v>
      </c>
      <c r="G25" s="46" t="s">
        <v>34</v>
      </c>
      <c r="H25" s="38">
        <v>0</v>
      </c>
      <c r="I25" s="38">
        <v>2.95</v>
      </c>
      <c r="J25" s="37">
        <v>75.5</v>
      </c>
      <c r="K25" s="49">
        <f t="shared" si="2"/>
        <v>37.75</v>
      </c>
      <c r="L25" s="49">
        <f t="shared" si="3"/>
        <v>37.75</v>
      </c>
      <c r="M25" s="49"/>
      <c r="N25" s="49">
        <f t="shared" si="4"/>
        <v>37.75</v>
      </c>
      <c r="O25" s="49" t="s">
        <v>33</v>
      </c>
      <c r="P25" s="49"/>
    </row>
    <row r="26" spans="1:16" ht="19" customHeight="1" x14ac:dyDescent="0.2">
      <c r="A26" s="37">
        <v>56965173518</v>
      </c>
      <c r="B26" s="37" t="str">
        <f t="shared" si="0"/>
        <v>569*****518</v>
      </c>
      <c r="C26" s="49" t="s">
        <v>10</v>
      </c>
      <c r="D26" s="37" t="s">
        <v>97</v>
      </c>
      <c r="E26" s="49" t="s">
        <v>7</v>
      </c>
      <c r="F26" s="49" t="s">
        <v>8</v>
      </c>
      <c r="G26" s="46" t="s">
        <v>34</v>
      </c>
      <c r="H26" s="38">
        <v>0</v>
      </c>
      <c r="I26" s="38">
        <v>2.93</v>
      </c>
      <c r="J26" s="37">
        <v>75.03</v>
      </c>
      <c r="K26" s="52">
        <f t="shared" si="2"/>
        <v>37.515000000000001</v>
      </c>
      <c r="L26" s="52">
        <f t="shared" si="3"/>
        <v>37.515000000000001</v>
      </c>
      <c r="M26" s="49"/>
      <c r="N26" s="52">
        <f t="shared" si="4"/>
        <v>37.515000000000001</v>
      </c>
      <c r="O26" s="49" t="s">
        <v>33</v>
      </c>
      <c r="P26" s="49"/>
    </row>
    <row r="27" spans="1:16" ht="19" customHeight="1" x14ac:dyDescent="0.2">
      <c r="A27" s="37">
        <v>99612613142</v>
      </c>
      <c r="B27" s="37" t="str">
        <f t="shared" si="0"/>
        <v>996*****142</v>
      </c>
      <c r="C27" s="49" t="s">
        <v>10</v>
      </c>
      <c r="D27" s="37" t="s">
        <v>39</v>
      </c>
      <c r="E27" s="49" t="s">
        <v>7</v>
      </c>
      <c r="F27" s="49" t="s">
        <v>8</v>
      </c>
      <c r="G27" s="46" t="s">
        <v>34</v>
      </c>
      <c r="H27" s="38">
        <v>0</v>
      </c>
      <c r="I27" s="38">
        <v>2.63</v>
      </c>
      <c r="J27" s="37">
        <v>68.03</v>
      </c>
      <c r="K27" s="52">
        <f t="shared" si="2"/>
        <v>34.015000000000001</v>
      </c>
      <c r="L27" s="52">
        <f t="shared" si="3"/>
        <v>34.015000000000001</v>
      </c>
      <c r="M27" s="49"/>
      <c r="N27" s="52">
        <f t="shared" si="4"/>
        <v>34.015000000000001</v>
      </c>
      <c r="O27" s="49" t="s">
        <v>33</v>
      </c>
      <c r="P27" s="49"/>
    </row>
    <row r="28" spans="1:16" ht="19" customHeight="1" x14ac:dyDescent="0.2">
      <c r="A28" s="37">
        <v>44350096900</v>
      </c>
      <c r="B28" s="37" t="str">
        <f t="shared" si="0"/>
        <v>443*****900</v>
      </c>
      <c r="C28" s="49" t="s">
        <v>10</v>
      </c>
      <c r="D28" s="37" t="s">
        <v>97</v>
      </c>
      <c r="E28" s="49" t="s">
        <v>7</v>
      </c>
      <c r="F28" s="49" t="s">
        <v>8</v>
      </c>
      <c r="G28" s="46" t="s">
        <v>34</v>
      </c>
      <c r="H28" s="38">
        <v>0</v>
      </c>
      <c r="I28" s="38">
        <v>2.63</v>
      </c>
      <c r="J28" s="37">
        <v>68.03</v>
      </c>
      <c r="K28" s="52">
        <f t="shared" si="2"/>
        <v>34.015000000000001</v>
      </c>
      <c r="L28" s="52">
        <f t="shared" si="3"/>
        <v>34.015000000000001</v>
      </c>
      <c r="M28" s="49"/>
      <c r="N28" s="52">
        <f t="shared" si="4"/>
        <v>34.015000000000001</v>
      </c>
      <c r="O28" s="49" t="s">
        <v>33</v>
      </c>
      <c r="P28" s="49"/>
    </row>
    <row r="29" spans="1:16" ht="19" customHeight="1" x14ac:dyDescent="0.2">
      <c r="A29" s="37">
        <v>19568381988</v>
      </c>
      <c r="B29" s="37" t="str">
        <f t="shared" si="0"/>
        <v>195*****988</v>
      </c>
      <c r="C29" s="49" t="s">
        <v>10</v>
      </c>
      <c r="D29" s="37" t="s">
        <v>39</v>
      </c>
      <c r="E29" s="49" t="s">
        <v>7</v>
      </c>
      <c r="F29" s="49" t="s">
        <v>8</v>
      </c>
      <c r="G29" s="46" t="s">
        <v>34</v>
      </c>
      <c r="H29" s="38">
        <v>0</v>
      </c>
      <c r="I29" s="38">
        <v>2.41</v>
      </c>
      <c r="J29" s="37">
        <v>62.9</v>
      </c>
      <c r="K29" s="49">
        <f t="shared" si="2"/>
        <v>31.45</v>
      </c>
      <c r="L29" s="49">
        <f t="shared" si="3"/>
        <v>31.45</v>
      </c>
      <c r="M29" s="49"/>
      <c r="N29" s="49">
        <f t="shared" si="4"/>
        <v>31.45</v>
      </c>
      <c r="O29" s="49" t="s">
        <v>33</v>
      </c>
      <c r="P29" s="49"/>
    </row>
  </sheetData>
  <sortState xmlns:xlrd2="http://schemas.microsoft.com/office/spreadsheetml/2017/richdata2" ref="A1:P29">
    <sortCondition descending="1" ref="N2:N2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dimension ref="A1:P4"/>
  <sheetViews>
    <sheetView topLeftCell="B1" workbookViewId="0">
      <selection activeCell="D16" sqref="D16"/>
    </sheetView>
  </sheetViews>
  <sheetFormatPr baseColWidth="10" defaultColWidth="8.83203125" defaultRowHeight="13" x14ac:dyDescent="0.15"/>
  <cols>
    <col min="1" max="1" width="20.5" hidden="1" customWidth="1"/>
    <col min="2" max="2" width="19" bestFit="1" customWidth="1"/>
    <col min="3" max="3" width="19.33203125" bestFit="1" customWidth="1"/>
    <col min="4" max="4" width="19.1640625" bestFit="1" customWidth="1"/>
    <col min="5" max="5" width="7" bestFit="1" customWidth="1"/>
    <col min="6" max="6" width="16.83203125" customWidth="1"/>
    <col min="7" max="7" width="15.5" customWidth="1"/>
    <col min="8" max="8" width="10.6640625" customWidth="1"/>
    <col min="9" max="9" width="20.5" bestFit="1" customWidth="1"/>
    <col min="10" max="10" width="10.33203125" customWidth="1"/>
    <col min="11" max="11" width="11.33203125" customWidth="1"/>
    <col min="12" max="12" width="12.5" customWidth="1"/>
    <col min="13" max="13" width="9.5" bestFit="1" customWidth="1"/>
    <col min="14" max="14" width="8.83203125" bestFit="1" customWidth="1"/>
    <col min="15" max="15" width="8.1640625" bestFit="1" customWidth="1"/>
    <col min="16" max="16" width="12.33203125" bestFit="1" customWidth="1"/>
  </cols>
  <sheetData>
    <row r="1" spans="1:16" ht="68" x14ac:dyDescent="0.15">
      <c r="A1" s="27" t="s">
        <v>30</v>
      </c>
      <c r="B1" s="107" t="s">
        <v>30</v>
      </c>
      <c r="C1" s="109" t="s">
        <v>0</v>
      </c>
      <c r="D1" s="109" t="s">
        <v>1</v>
      </c>
      <c r="E1" s="109" t="s">
        <v>2</v>
      </c>
      <c r="F1" s="109" t="s">
        <v>27</v>
      </c>
      <c r="G1" s="109" t="s">
        <v>3</v>
      </c>
      <c r="H1" s="109" t="s">
        <v>4</v>
      </c>
      <c r="I1" s="109" t="s">
        <v>80</v>
      </c>
      <c r="J1" s="109" t="s">
        <v>5</v>
      </c>
      <c r="K1" s="109" t="s">
        <v>20</v>
      </c>
      <c r="L1" s="109" t="s">
        <v>23</v>
      </c>
      <c r="M1" s="109" t="s">
        <v>22</v>
      </c>
      <c r="N1" s="109" t="s">
        <v>24</v>
      </c>
      <c r="O1" s="110" t="s">
        <v>21</v>
      </c>
      <c r="P1" s="110" t="s">
        <v>25</v>
      </c>
    </row>
    <row r="2" spans="1:16" ht="17" x14ac:dyDescent="0.15">
      <c r="A2" s="22">
        <v>13468636322</v>
      </c>
      <c r="B2" s="22" t="str">
        <f>CONCATENATE(LEFT(A2,3),REPT("*",5),RIGHT(A2,3))</f>
        <v>134*****322</v>
      </c>
      <c r="C2" s="22" t="s">
        <v>69</v>
      </c>
      <c r="D2" s="22" t="s">
        <v>102</v>
      </c>
      <c r="E2" s="19" t="s">
        <v>7</v>
      </c>
      <c r="F2" s="19" t="s">
        <v>8</v>
      </c>
      <c r="G2" s="28" t="s">
        <v>34</v>
      </c>
      <c r="H2" s="19">
        <v>0</v>
      </c>
      <c r="I2" s="19">
        <v>3.62</v>
      </c>
      <c r="J2" s="22">
        <v>91.13</v>
      </c>
      <c r="K2" s="11">
        <f>J2/2</f>
        <v>45.564999999999998</v>
      </c>
      <c r="L2" s="11">
        <f>H2+K2</f>
        <v>45.564999999999998</v>
      </c>
      <c r="M2" s="10"/>
      <c r="N2" s="11">
        <f>L2+(M2)</f>
        <v>45.564999999999998</v>
      </c>
      <c r="O2" s="19" t="s">
        <v>33</v>
      </c>
      <c r="P2" s="10"/>
    </row>
    <row r="3" spans="1:16" ht="17" x14ac:dyDescent="0.15">
      <c r="A3" s="22">
        <v>28148317880</v>
      </c>
      <c r="B3" s="22" t="str">
        <f>CONCATENATE(LEFT(A3,3),REPT("*",5),RIGHT(A3,3))</f>
        <v>281*****880</v>
      </c>
      <c r="C3" s="22" t="s">
        <v>69</v>
      </c>
      <c r="D3" s="22" t="s">
        <v>104</v>
      </c>
      <c r="E3" s="19" t="s">
        <v>7</v>
      </c>
      <c r="F3" s="19" t="s">
        <v>8</v>
      </c>
      <c r="G3" s="28" t="s">
        <v>34</v>
      </c>
      <c r="H3" s="19">
        <v>0</v>
      </c>
      <c r="I3" s="19">
        <v>2.33</v>
      </c>
      <c r="J3" s="22">
        <v>61.03</v>
      </c>
      <c r="K3" s="11">
        <f>J3/2</f>
        <v>30.515000000000001</v>
      </c>
      <c r="L3" s="11">
        <f>H3+K3</f>
        <v>30.515000000000001</v>
      </c>
      <c r="M3" s="19"/>
      <c r="N3" s="11">
        <f>L3+(M3)</f>
        <v>30.515000000000001</v>
      </c>
      <c r="O3" s="19" t="s">
        <v>33</v>
      </c>
      <c r="P3" s="10"/>
    </row>
    <row r="4" spans="1:16" ht="17" x14ac:dyDescent="0.15">
      <c r="A4" s="22">
        <v>10829858720</v>
      </c>
      <c r="B4" s="22" t="str">
        <f>CONCATENATE(LEFT(A4,3),REPT("*",5),RIGHT(A4,3))</f>
        <v>108*****720</v>
      </c>
      <c r="C4" s="22" t="s">
        <v>69</v>
      </c>
      <c r="D4" s="22" t="s">
        <v>103</v>
      </c>
      <c r="E4" s="10" t="s">
        <v>7</v>
      </c>
      <c r="F4" s="10" t="s">
        <v>8</v>
      </c>
      <c r="G4" s="28" t="s">
        <v>34</v>
      </c>
      <c r="H4" s="19">
        <v>0</v>
      </c>
      <c r="I4" s="19" t="s">
        <v>44</v>
      </c>
      <c r="J4" s="22">
        <v>0</v>
      </c>
      <c r="K4" s="10">
        <f>J4/2</f>
        <v>0</v>
      </c>
      <c r="L4" s="10">
        <f>H4+K4</f>
        <v>0</v>
      </c>
      <c r="M4" s="10"/>
      <c r="N4" s="10">
        <f>L4+(M4)</f>
        <v>0</v>
      </c>
      <c r="O4" s="19" t="s">
        <v>33</v>
      </c>
      <c r="P4" s="10"/>
    </row>
  </sheetData>
  <sortState xmlns:xlrd2="http://schemas.microsoft.com/office/spreadsheetml/2017/richdata2" ref="A1:P4">
    <sortCondition descending="1" ref="N2:N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Fen B. Enst.</vt:lpstr>
      <vt:lpstr>Havacılık ve Uzay Bil. Fak.</vt:lpstr>
      <vt:lpstr>Hukuk</vt:lpstr>
      <vt:lpstr>İslami İlimler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Sos. B. Enst.</vt:lpstr>
      <vt:lpstr>Şereflikoçhisar Uygulamalı Bil.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2023-10-29T10:17:08Z</dcterms:modified>
</cp:coreProperties>
</file>